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Công suất" sheetId="1" r:id="rId1"/>
    <sheet name="Đoàn" sheetId="2" r:id="rId2"/>
    <sheet name="2018" sheetId="3" r:id="rId3"/>
    <sheet name="2017" sheetId="4" r:id="rId4"/>
    <sheet name="2016" sheetId="5" r:id="rId5"/>
    <sheet name="K-2015" sheetId="6" r:id="rId6"/>
    <sheet name="K-2014" sheetId="7" r:id="rId7"/>
    <sheet name="K-2013" sheetId="8" r:id="rId8"/>
  </sheets>
  <definedNames>
    <definedName name="_xlnm.Print_Titles" localSheetId="7">'K-2013'!$4:$6</definedName>
    <definedName name="_xlnm.Print_Titles" localSheetId="6">'K-2014'!$4:$6</definedName>
  </definedNames>
  <calcPr fullCalcOnLoad="1"/>
</workbook>
</file>

<file path=xl/sharedStrings.xml><?xml version="1.0" encoding="utf-8"?>
<sst xmlns="http://schemas.openxmlformats.org/spreadsheetml/2006/main" count="2009" uniqueCount="1214">
  <si>
    <t>TT</t>
  </si>
  <si>
    <t>Ghi chú</t>
  </si>
  <si>
    <t>Tên Công ty</t>
  </si>
  <si>
    <t>Ngày nhận</t>
  </si>
  <si>
    <t>Thành phần hồ sơ</t>
  </si>
  <si>
    <t>Đủ</t>
  </si>
  <si>
    <t>Bổ sung</t>
  </si>
  <si>
    <t>Lần 1</t>
  </si>
  <si>
    <t>Lần 2</t>
  </si>
  <si>
    <t>QĐ thành lập đoàn thẩm định</t>
  </si>
  <si>
    <t>Ngày kiểm tra</t>
  </si>
  <si>
    <t>Ngày QĐ</t>
  </si>
  <si>
    <t>Kết quả kiểm tra</t>
  </si>
  <si>
    <t>Đạt</t>
  </si>
  <si>
    <t>Kiểm tra lại</t>
  </si>
  <si>
    <t>Số GCN</t>
  </si>
  <si>
    <t>Ngày GCN</t>
  </si>
  <si>
    <t>Người ký</t>
  </si>
  <si>
    <t>BẢNG KÊ THEO DÕI XỬ LÝ HỒ SƠ</t>
  </si>
  <si>
    <t>CẤP GIẤY CHỨNG NHẬN ĐỦ ĐIỀU KIỆN VỆ SINH AN TOÀN THỰC PHẨM</t>
  </si>
  <si>
    <t>Không in</t>
  </si>
  <si>
    <t>chiều 04/01/2013</t>
  </si>
  <si>
    <t>CT TNHH Thực phẩm TM Đại Phát</t>
  </si>
  <si>
    <t>chiều 05/01/2013</t>
  </si>
  <si>
    <t>Ngành nghề SX</t>
  </si>
  <si>
    <t>bánh snack</t>
  </si>
  <si>
    <t>Công nhân</t>
  </si>
  <si>
    <t>Trực tiếp</t>
  </si>
  <si>
    <t>Gián tiếp</t>
  </si>
  <si>
    <t>bánh kẹo</t>
  </si>
  <si>
    <t>Tổng</t>
  </si>
  <si>
    <t>Địa chỉ</t>
  </si>
  <si>
    <t>Điện thoại</t>
  </si>
  <si>
    <t>Fax</t>
  </si>
  <si>
    <t>Người liên hệ</t>
  </si>
  <si>
    <t>32 đường số 6, KCN Sóng Thần 2, TX Dĩ An</t>
  </si>
  <si>
    <t>Chủ cơ sở</t>
  </si>
  <si>
    <t>Chức danh</t>
  </si>
  <si>
    <t>Lữ Tố Bình</t>
  </si>
  <si>
    <t>Phó TGĐ</t>
  </si>
  <si>
    <t>Ngày hết hiệu lực 
(3 năm)</t>
  </si>
  <si>
    <t>3-4-5, lô CN2, đường số 2, KCN Sóng Thần 3, TDM</t>
  </si>
  <si>
    <t>Lâm Quang Thảo</t>
  </si>
  <si>
    <t>GĐ NM</t>
  </si>
  <si>
    <t>chị Trang</t>
  </si>
  <si>
    <t>Đoàn thẩm định điều kiện an toàn thực phẩm đối với cơ sở sản xuất thực phẩm</t>
  </si>
  <si>
    <t>STT</t>
  </si>
  <si>
    <t>Họ và tên</t>
  </si>
  <si>
    <t>Chức vụ</t>
  </si>
  <si>
    <t>Nguyễn Văn Quang</t>
  </si>
  <si>
    <t>Trưởng phòng Quản lý công nghiệp</t>
  </si>
  <si>
    <t>Phan Thị Khánh Duyên</t>
  </si>
  <si>
    <t>Phó phòng Kế hoạch - Tài chính</t>
  </si>
  <si>
    <t>Đơn vị</t>
  </si>
  <si>
    <t>Sở Công Thương</t>
  </si>
  <si>
    <t>Trưởng đoàn</t>
  </si>
  <si>
    <t>Phó Trưởng đoàn</t>
  </si>
  <si>
    <t>Ngô Thị Hồng Tú</t>
  </si>
  <si>
    <t>Chuyên viên phòng Quản lý công nghiệp</t>
  </si>
  <si>
    <t xml:space="preserve">Sở Công Thương </t>
  </si>
  <si>
    <t>Thư ký</t>
  </si>
  <si>
    <t>Trần Nguyễn Hồng Giang</t>
  </si>
  <si>
    <t>Phó Trưởng phòng Đăng ký &amp; Chứng nhận sản phẩm</t>
  </si>
  <si>
    <t xml:space="preserve">Chi cục An toàn vệ sinh thực phẩm </t>
  </si>
  <si>
    <t>Thành viên</t>
  </si>
  <si>
    <t>Lưu Đình Lệ Thúy</t>
  </si>
  <si>
    <t>Trưởng phòng Quản lý chất lượng</t>
  </si>
  <si>
    <t>0985.720.345</t>
  </si>
  <si>
    <t>0987.705.518</t>
  </si>
  <si>
    <t>0947.231.456</t>
  </si>
  <si>
    <t>0903.358.461</t>
  </si>
  <si>
    <t>0913.104.370</t>
  </si>
  <si>
    <t>Chi nhánh CT CP Sữa VN-NM NGK VN</t>
  </si>
  <si>
    <t>Lô A, đường NA7, KCN Mỹ Phước 2, Bến Cát</t>
  </si>
  <si>
    <t>0987.766.224</t>
  </si>
  <si>
    <t>chị Hằng
dthang@vinamilk.com.vn</t>
  </si>
  <si>
    <t>Nguyễn Văn Tâm</t>
  </si>
  <si>
    <t>nước giải khát</t>
  </si>
  <si>
    <t>- Rượu: Dưới 03 triệu lít sản phẩm/năm</t>
  </si>
  <si>
    <t xml:space="preserve">- Bia: Dưới 50 triệu lít sản phẩm/năm </t>
  </si>
  <si>
    <t xml:space="preserve">- Nước giải khát: Dưới 20 triệu lít sản phẩm/năm </t>
  </si>
  <si>
    <t xml:space="preserve">- Sữa chế biến: Dưới 20 ngàn lít sản phẩm/năm </t>
  </si>
  <si>
    <t xml:space="preserve">- Dầu thực vật: Dưới 50 ngàn tấn sản phẩm/năm </t>
  </si>
  <si>
    <t xml:space="preserve">- Bánh kẹo: Dưới 20 ngàn tấn sản phẩm/năm </t>
  </si>
  <si>
    <t xml:space="preserve">- Bột và tinh bột: Dưới 100 ngàn tấn sản phẩm/năm </t>
  </si>
  <si>
    <t>Các cơ sở sản xuất, chế biến thực phẩm trên địa bàn tỉnh có công suất thiết kế:</t>
  </si>
  <si>
    <t>(trừ trường hợp sản xuất ban đầu nhỏ lẻ: cơ sở chỉ có 02 lao động trở xuống trực tiếp tham gia sản xuất)</t>
  </si>
  <si>
    <t>240 triệu lít (Bộ cấp)</t>
  </si>
  <si>
    <t>11/QĐ-SCT</t>
  </si>
  <si>
    <t>X</t>
  </si>
  <si>
    <t>01/2013/QLCN/GCNATTP-SCT</t>
  </si>
  <si>
    <t>Trần Văn Rạng</t>
  </si>
  <si>
    <t>trả hồ sơ ngày 23/01/2013</t>
  </si>
  <si>
    <t>0938.929.373</t>
  </si>
  <si>
    <t>10/QĐ-SCT</t>
  </si>
  <si>
    <t>02/2013/QLCN/GCNATTP-SCT</t>
  </si>
  <si>
    <t>CT CP Thế Hệ Mới</t>
  </si>
  <si>
    <t>Lê Thị Ngọc Trâm</t>
  </si>
  <si>
    <t>đóng gói các SP từ sữa (bơ, phô mai, sữa bột, ...)</t>
  </si>
  <si>
    <t>chị Xuân</t>
  </si>
  <si>
    <t>0909.547.372
083.9246.010 (Ext.115)</t>
  </si>
  <si>
    <t xml:space="preserve">- Lệ phí cấp giấy chứng nhận: </t>
  </si>
  <si>
    <t>- Mức phí thẩm định:  </t>
  </si>
  <si>
    <r>
      <t>ü</t>
    </r>
    <r>
      <rPr>
        <sz val="14"/>
        <rFont val="Times New Roman"/>
        <family val="1"/>
      </rPr>
      <t xml:space="preserve"> Cơ sở có sản lượng dưới 20 tấn/năm: </t>
    </r>
  </si>
  <si>
    <t>200.000đ/lần/cơ sở</t>
  </si>
  <si>
    <t>50.000đ/hồ sơ</t>
  </si>
  <si>
    <r>
      <t>ü</t>
    </r>
    <r>
      <rPr>
        <sz val="14"/>
        <rFont val="Times New Roman"/>
        <family val="1"/>
      </rPr>
      <t xml:space="preserve"> Cơ sở có sản lượng từ 20 đến dưới 100 tấn/ năm:      </t>
    </r>
  </si>
  <si>
    <t>300.000đ/lần/cơ sở</t>
  </si>
  <si>
    <r>
      <t>ü</t>
    </r>
    <r>
      <rPr>
        <sz val="14"/>
        <rFont val="Times New Roman"/>
        <family val="1"/>
      </rPr>
      <t xml:space="preserve"> Cơ sở có sản lượng từ 100 đến dưới 500 tấn/ năm:    </t>
    </r>
  </si>
  <si>
    <t>400.000đ/lần/cơ sở</t>
  </si>
  <si>
    <r>
      <t>ü</t>
    </r>
    <r>
      <rPr>
        <sz val="14"/>
        <rFont val="Times New Roman"/>
        <family val="1"/>
      </rPr>
      <t xml:space="preserve"> Cơ sở có sản lượng từ 500 đến dưới 1000 tấn/ năm:  </t>
    </r>
  </si>
  <si>
    <t>500.000đ/lần/cơ sở</t>
  </si>
  <si>
    <r>
      <t>ü</t>
    </r>
    <r>
      <rPr>
        <sz val="14"/>
        <rFont val="Times New Roman"/>
        <family val="1"/>
      </rPr>
      <t xml:space="preserve"> Cơ sở có sản lượng từ trên 1000 tấn/ năm:                 </t>
    </r>
  </si>
  <si>
    <t>700.000đ/lần/cơ sở</t>
  </si>
  <si>
    <t>Công suất</t>
  </si>
  <si>
    <t>Mức thu phí, lệ phí</t>
  </si>
  <si>
    <t>- Dụng cụ, vật liệu bao gói, chứa đựng các sản phẩm trên: nếu sản xuất bao bì do BCT cấp</t>
  </si>
  <si>
    <t>31/QĐ-SCT</t>
  </si>
  <si>
    <t>CT TNHH Thực phẩm và Nước giải khát A&amp;B</t>
  </si>
  <si>
    <t>chiều 18/02/2013</t>
  </si>
  <si>
    <t>Hòa Lân, Thuận Giao, Thuận An</t>
  </si>
  <si>
    <t>0908.434.722</t>
  </si>
  <si>
    <t>Đào Lý</t>
  </si>
  <si>
    <r>
      <t xml:space="preserve">Công suất,
tấn/năm, </t>
    </r>
    <r>
      <rPr>
        <b/>
        <sz val="12"/>
        <color indexed="17"/>
        <rFont val="Times New Roman"/>
        <family val="1"/>
      </rPr>
      <t>lít/năm</t>
    </r>
  </si>
  <si>
    <t>(900.000 lít/năm) nước giải khát</t>
  </si>
  <si>
    <t>03/2013/QLCN/GCNATTP-SCT</t>
  </si>
  <si>
    <t>Nguyễn Quốc Khải</t>
  </si>
  <si>
    <t>35/QĐ-SCT</t>
  </si>
  <si>
    <t>04/2013/QLCN/GCNATTP-SCT</t>
  </si>
  <si>
    <t>CT CP Phở Việt</t>
  </si>
  <si>
    <t>T19/2 tổ 19, KP Bình Thuận 2, Thuận Giao, Thuận An</t>
  </si>
  <si>
    <t>Sâm</t>
  </si>
  <si>
    <t>0933.515.422</t>
  </si>
  <si>
    <t>David Phi Thai</t>
  </si>
  <si>
    <t>bánh phở tươi (350kg/ngày), phở ăn liền (80kg/ngày), bánh ngọt (150kg/ngày), sữa chua (15kg/ngày)</t>
  </si>
  <si>
    <t>CT TNHH Rich Products Việt Nam</t>
  </si>
  <si>
    <t>số 22, đường số 6, KCN Sóng Thần 1, P. Dĩ An, TX. Dĩ An</t>
  </si>
  <si>
    <t>số 27, đường số 3, KCN VSIP 2, TDM</t>
  </si>
  <si>
    <t>0936.151.682
0983.903.273</t>
  </si>
  <si>
    <t>Chan Wai Chiew</t>
  </si>
  <si>
    <t>CC. ATTP đã cấp</t>
  </si>
  <si>
    <t>44/SCT-QLCN</t>
  </si>
  <si>
    <t>Loan
Sim</t>
  </si>
  <si>
    <t>05/2013/QLCN/GCNATTP-SCT</t>
  </si>
  <si>
    <t>kem trang trí bánh, kem làm nhân, kem béo thực vật, kem béo và bột trộn làm bánh (kem 1.600 tấn/năm, bột 0,5 tấn*20 mẻ*12 tháng = 120 tấn/năm)</t>
  </si>
  <si>
    <t>Lô 8, đường Tiên Phong 7, KCN Mapletree, Hòa Phú, TDM</t>
  </si>
  <si>
    <t>083.8243408</t>
  </si>
  <si>
    <t>083.8270768</t>
  </si>
  <si>
    <t>Richard Penalosa</t>
  </si>
  <si>
    <t>bánh qui</t>
  </si>
  <si>
    <t>CT TNHH Rebisco VN (Republic Biscuit Corporation)</t>
  </si>
  <si>
    <t>90/QĐ-SCT</t>
  </si>
  <si>
    <t>Chi nhánh CT CP rượu Bình Tây - Nhà máy cồn rượu BD</t>
  </si>
  <si>
    <t>0906.502.116</t>
  </si>
  <si>
    <t>Nguyễn Danh Vinh</t>
  </si>
  <si>
    <t>đường số 4, KCN Tân Đông Hiệp B, Dĩ An</t>
  </si>
  <si>
    <t>rượu pha chế (Giấy phép SX rượu CT CP rượu Bình Tây: cồn 4,5 triệu lít/năm, rượu 5 triệu lít/năm)</t>
  </si>
  <si>
    <t>-Lê T Thu Nhung
(lan_tu83@yahoo.com)
-Trần T Minh Phương
-chị Trang</t>
  </si>
  <si>
    <t>0903.177.899
(TP.KD)
0988.700.990
0918.956.968</t>
  </si>
  <si>
    <t>TGĐ</t>
  </si>
  <si>
    <t>06/2013/QLCN/GCNATTP-SCT</t>
  </si>
  <si>
    <t>thuychandoan73@yahoo.com.vn</t>
  </si>
  <si>
    <t>96/QĐ-SCT</t>
  </si>
  <si>
    <t>07/2013/QLCN/GCNATTP-SCT</t>
  </si>
  <si>
    <t>anh Cường</t>
  </si>
  <si>
    <t>Phó Vụ trưởng</t>
  </si>
  <si>
    <t>0913.035.156</t>
  </si>
  <si>
    <t>anh Thảo</t>
  </si>
  <si>
    <t>0913.387.878</t>
  </si>
  <si>
    <t>CT TNHH Thực phẩm Pepsico Việt Nam</t>
  </si>
  <si>
    <t>Vụ Công nghiệp nhẹ
-sx rượu</t>
  </si>
  <si>
    <t>CT TNHH MTV trung tâm phân phối Transimex</t>
  </si>
  <si>
    <t>đường số 23, KCN Sóng Thần 2, Dĩ An</t>
  </si>
  <si>
    <t>3794676-7</t>
  </si>
  <si>
    <t>0903.313.925</t>
  </si>
  <si>
    <t xml:space="preserve">chị Mai Anh </t>
  </si>
  <si>
    <t>Nguyễn Hồng Sơn</t>
  </si>
  <si>
    <t>cho thuê kho bãi và lưu trữ hàng hóa, vận tải hàng hóa bằng đường bộ, đường biển, bốc xếp, ...</t>
  </si>
  <si>
    <t>CT TNHH Chế biến thực phẩm Sức khỏe</t>
  </si>
  <si>
    <t>Lô P4, KCN Việt Hương 1, Thuận An</t>
  </si>
  <si>
    <t>anh Điệt</t>
  </si>
  <si>
    <t>0908.936.356</t>
  </si>
  <si>
    <t>Trần Thị Thừa
Phạm Thị Hồng Linh</t>
  </si>
  <si>
    <t>GĐ
TP. QLSX</t>
  </si>
  <si>
    <t>Chế biến thực phẩm: chả lụa, chả giò các loại, dăm bông chay (từ bột)</t>
  </si>
  <si>
    <t>107/QĐ-SCT</t>
  </si>
  <si>
    <t>08/2013/QLCN/GCNATTP-SCT</t>
  </si>
  <si>
    <t>Siêu thị Big C Dĩ An</t>
  </si>
  <si>
    <t>QL 1K, Đông Hòa, Dĩ An</t>
  </si>
  <si>
    <t>Trần Quang Huy-QLCL</t>
  </si>
  <si>
    <t>0934.786.368</t>
  </si>
  <si>
    <t>Lê Văn Duy</t>
  </si>
  <si>
    <t>GĐ</t>
  </si>
  <si>
    <t>0937.509.779</t>
  </si>
  <si>
    <t>chị Dung</t>
  </si>
  <si>
    <t>Nhà hàng số 01, Tầng trệt, Trung tâm Thương mại Big C BD, Hiệp Thành, TDM</t>
  </si>
  <si>
    <t>Trương Văn Vũ</t>
  </si>
  <si>
    <t>bánh ngọt các loại</t>
  </si>
  <si>
    <t>CT TNHH Thực phẩm Na Na</t>
  </si>
  <si>
    <t>0918.800.304</t>
  </si>
  <si>
    <t>chị Thu</t>
  </si>
  <si>
    <t>70/3C, KP Bình Đáng, Bình Hòa, Thuận An</t>
  </si>
  <si>
    <t>Trịnh Quốc Hùng</t>
  </si>
  <si>
    <t>sirô-30 tấn, bột bánh-3 tấn, rau câu-2 tấn, bột kem-8 tấn</t>
  </si>
  <si>
    <t>CT TNHH MTV Thực phẩm Sumimoto</t>
  </si>
  <si>
    <t>Lô B 2-4 đường D1, KCN Đồng An, Hòa Phú, TDM</t>
  </si>
  <si>
    <t>Đồng Sĩ Trung</t>
  </si>
  <si>
    <t>bột trộn và bột bánh mì</t>
  </si>
  <si>
    <t>chị Bảo Anh</t>
  </si>
  <si>
    <t>123/QĐ-SCT</t>
  </si>
  <si>
    <t>125/QĐ-SCT</t>
  </si>
  <si>
    <t>124/QĐ-SCT</t>
  </si>
  <si>
    <t>126/QĐ-SCT</t>
  </si>
  <si>
    <t>CT TNHH MTV Tân Đô Thành</t>
  </si>
  <si>
    <t>KP Trung Thắng, Bình Thắng, Dĩ An</t>
  </si>
  <si>
    <t>0903.652.689</t>
  </si>
  <si>
    <t>Phạm Anh Tuấn</t>
  </si>
  <si>
    <t>bia hơi</t>
  </si>
  <si>
    <t>anh Tuấn
thanhdo_dq@yahoo.com</t>
  </si>
  <si>
    <t>09/2013/QLCN/GCNATTP-SCT</t>
  </si>
  <si>
    <t>11/2013/QLCN/GCNATTP-SCT</t>
  </si>
  <si>
    <t>10/2013/QLCN/GCNATTP-SCT</t>
  </si>
  <si>
    <t>ko cấp</t>
  </si>
  <si>
    <t>144/QĐ-SCT</t>
  </si>
  <si>
    <t>513/SCT-QLCN 14/06/2013 chờ BCT</t>
  </si>
  <si>
    <t>697/SCT-QLCN ko cấp</t>
  </si>
  <si>
    <t>696/SCT-QLCN ko cấp</t>
  </si>
  <si>
    <t>CC.VSATTP đã cấp</t>
  </si>
  <si>
    <t>DNTN An Đồng Khánh</t>
  </si>
  <si>
    <t>97/11/20 đường DT744, tổ 12 ấp Phú Thứ, xã Phú An, Bến Cát</t>
  </si>
  <si>
    <t>0908577642</t>
  </si>
  <si>
    <t>Lê Thị Út</t>
  </si>
  <si>
    <t>bánh trung thu</t>
  </si>
  <si>
    <t>0905.433.646
083.811.0329</t>
  </si>
  <si>
    <t>04.2220.2412</t>
  </si>
  <si>
    <t>0912.121.401</t>
  </si>
  <si>
    <t>TP. ATTP</t>
  </si>
  <si>
    <t>12/2013/QLCN/GCNATTP-SCT</t>
  </si>
  <si>
    <t>792/SCT-QLCN ko cấp</t>
  </si>
  <si>
    <t>0908.577.642
0906.189.493</t>
  </si>
  <si>
    <t>Lý Thị Kim Chi
0909.380.279
TP. HCTH
3831004</t>
  </si>
  <si>
    <t>153/QĐ-SCT</t>
  </si>
  <si>
    <t>ko đạt</t>
  </si>
  <si>
    <t>Gian hàng 24, Trung tâm thương mại Green Square, P. Đông Hòa, Dĩ An</t>
  </si>
  <si>
    <t>Choi Deung Yong</t>
  </si>
  <si>
    <t>155/QĐ-SCT</t>
  </si>
  <si>
    <t>Trần Thị Yến Oanh
anh Tùng
chị Yến</t>
  </si>
  <si>
    <t>0973.250.090
0906.413.521
0903.714.736</t>
  </si>
  <si>
    <t>QLTM, xe a Ngọc</t>
  </si>
  <si>
    <t>xe a Thành</t>
  </si>
  <si>
    <t>xe a Ngọc</t>
  </si>
  <si>
    <t>Cơ sở Bún tươi Nguyễn Huy Cường</t>
  </si>
  <si>
    <t>24/17 KP Nhị Đồng, P. Dĩ An, TX. Dĩ An</t>
  </si>
  <si>
    <t>0976.542.529</t>
  </si>
  <si>
    <t>Nguyễn Huy Cường</t>
  </si>
  <si>
    <t>bún tươi</t>
  </si>
  <si>
    <t>13/2013/QLCN/GCNATTP-SCT</t>
  </si>
  <si>
    <t>163/QĐ-SCT</t>
  </si>
  <si>
    <t>Chi nhánh CT TNHH Tửu Xưa</t>
  </si>
  <si>
    <t>Thửa đất số 315, tờ bản đồ số 32, tổ nhân dân tự quản số 7, ấp Phú Nghị, Hòa Lợi, Bến Cát</t>
  </si>
  <si>
    <t>anh Vũ</t>
  </si>
  <si>
    <t>Phạm Nhật Huy</t>
  </si>
  <si>
    <t>Rượu trắng</t>
  </si>
  <si>
    <t>0903.782.230</t>
  </si>
  <si>
    <t>CT CP nguyên liệu thực phẩm Á Châu Sài Gòn</t>
  </si>
  <si>
    <t>Lô C-9E-CN, KCN Mỹ Phước 3, Bến Cát</t>
  </si>
  <si>
    <t>Phạm Đăng Long</t>
  </si>
  <si>
    <t>Bột kem không sữa</t>
  </si>
  <si>
    <t>Chi cục Quản lý chất lượng nông lâm sản và thủy sản</t>
  </si>
  <si>
    <t>169/QĐ-SCT</t>
  </si>
  <si>
    <t>168/QĐ-SCT</t>
  </si>
  <si>
    <t>14/2013/QLCN/GCNATTP-SCT</t>
  </si>
  <si>
    <t>15/2013/QLCN/GCNATTP-SCT</t>
  </si>
  <si>
    <t>chị Thu
chị Vân</t>
  </si>
  <si>
    <t>0918.800.304
0907.114.129</t>
  </si>
  <si>
    <t>CT TNHH Danh Tấn Phát</t>
  </si>
  <si>
    <t>28/23 KP Bình Đường 1, An Bình, Dĩ An</t>
  </si>
  <si>
    <t>2233288
3794999</t>
  </si>
  <si>
    <t>Phạm Thành Danh</t>
  </si>
  <si>
    <t>nước yến (1000 lọ/ngày, 1 lọ 70ml, sx khoảng 200 ngày/năm)</t>
  </si>
  <si>
    <t>Cơ sở bánh kem Hồng Quyên</t>
  </si>
  <si>
    <t>247 đường CMT8, Phú Cường, TDM</t>
  </si>
  <si>
    <t>chị Hiền</t>
  </si>
  <si>
    <t>0903.823.374</t>
  </si>
  <si>
    <t>Nguyễn Thị Thanh Hiền</t>
  </si>
  <si>
    <t>bánh kem (50 cái/ngày)</t>
  </si>
  <si>
    <t>176/QĐ-SCT</t>
  </si>
  <si>
    <t>175/QĐ-SCT</t>
  </si>
  <si>
    <t>Nguyễn Anh Thư</t>
  </si>
  <si>
    <t>0988.212.232</t>
  </si>
  <si>
    <t>0932.029.079
0987.477.972
0909.294.779</t>
  </si>
  <si>
    <t>anh Danh
chị Giang
anh Trần Quang Khải</t>
  </si>
  <si>
    <t>thiếu tập huấn kiến thức ATTP 01ng</t>
  </si>
  <si>
    <t>16/2013/QLCN/GCNATTP-SCT</t>
  </si>
  <si>
    <t>Mức thu phí, lệ phí 16.12.2013</t>
  </si>
  <si>
    <r>
      <t>ü</t>
    </r>
    <r>
      <rPr>
        <sz val="14"/>
        <rFont val="Times New Roman"/>
        <family val="1"/>
      </rPr>
      <t xml:space="preserve"> Cơ sở sản xuất thực phẩm nhỏ lẻ: </t>
    </r>
  </si>
  <si>
    <r>
      <t>ü</t>
    </r>
    <r>
      <rPr>
        <sz val="14"/>
        <rFont val="Times New Roman"/>
        <family val="1"/>
      </rPr>
      <t xml:space="preserve"> Cơ sở sản xuất thực phẩm doanh thu ≤ 100 triệu đồng/tháng:     </t>
    </r>
  </si>
  <si>
    <r>
      <t>ü</t>
    </r>
    <r>
      <rPr>
        <sz val="14"/>
        <rFont val="Times New Roman"/>
        <family val="1"/>
      </rPr>
      <t xml:space="preserve"> Cơ sở sản xuất thực phẩm doanh thu &gt; 100 triệu đồng/tháng:     </t>
    </r>
  </si>
  <si>
    <t>150.000đ/hồ sơ</t>
  </si>
  <si>
    <t>1.000.000đ/lần/cơ sở</t>
  </si>
  <si>
    <t>2.000.000đ/lần/cơ sở</t>
  </si>
  <si>
    <t>3.000.000đ/lần/cơ sở</t>
  </si>
  <si>
    <t>Mức thu phí, lệ phí 16.12.2013 về Quảng cáo</t>
  </si>
  <si>
    <r>
      <t>ü</t>
    </r>
    <r>
      <rPr>
        <sz val="14"/>
        <rFont val="Times New Roman"/>
        <family val="1"/>
      </rPr>
      <t xml:space="preserve"> Áp phích, tờ rơi, poster: </t>
    </r>
  </si>
  <si>
    <r>
      <t>ü</t>
    </r>
    <r>
      <rPr>
        <sz val="14"/>
        <rFont val="Times New Roman"/>
        <family val="1"/>
      </rPr>
      <t xml:space="preserve"> Truyền hình, phát thanh: </t>
    </r>
  </si>
  <si>
    <t>150.000đ/sản phẩm</t>
  </si>
  <si>
    <t>1.000.000đ/lần/sản phẩm</t>
  </si>
  <si>
    <t>1.200.000đ/lần/sản phẩm</t>
  </si>
  <si>
    <t>quy mô hộ gia đình, hộ cá thể có hoặc không có GCN ĐKKD thực phẩm (16/2012/TT-BYT)</t>
  </si>
  <si>
    <t>cấp lại số 17</t>
  </si>
  <si>
    <t>CT TNHH Minh Giang</t>
  </si>
  <si>
    <t>899/9B Đông Chiêu, Tân Đông Hiệp, Dĩ An</t>
  </si>
  <si>
    <t>chị Tuyết</t>
  </si>
  <si>
    <t>0128.991.6573</t>
  </si>
  <si>
    <t>Trương Thế Minh</t>
  </si>
  <si>
    <t>rượu gạo không cồn ngâm chuối hột đóng chai (1000 chai/ngày, 500ml/chai)</t>
  </si>
  <si>
    <t>180/QĐ-SCT</t>
  </si>
  <si>
    <t>18/2013/QLCN/GCNATTP-SCT</t>
  </si>
  <si>
    <t>xe c Duyên-R</t>
  </si>
  <si>
    <t>CT TNHH Phú Mỹ Hưng</t>
  </si>
  <si>
    <t>Ấp 1B, An Phú, Thuận An</t>
  </si>
  <si>
    <t>0974.280.335</t>
  </si>
  <si>
    <t>chị Mai</t>
  </si>
  <si>
    <t>Lê Thị Xuân Mai</t>
  </si>
  <si>
    <t>19/2013/QLCN/GCNATTP-SCT</t>
  </si>
  <si>
    <t>192/QĐ-SCT</t>
  </si>
  <si>
    <t>Võ Văn Cư</t>
  </si>
  <si>
    <t>01/2014/QLCN/GCNATTP-SCT</t>
  </si>
  <si>
    <t>Nộp ngân sách 100%</t>
  </si>
  <si>
    <t>Trích 60% về phòng</t>
  </si>
  <si>
    <t>Ngày 31/12/2013</t>
  </si>
  <si>
    <t>Cơ sở sản xuất bún tươi Lê Thị Nấy</t>
  </si>
  <si>
    <t>0983.160.516
0977.333.617</t>
  </si>
  <si>
    <t>Lê Thị Nấy</t>
  </si>
  <si>
    <t>KP 4, TT Mỹ Phước, Bến Cát</t>
  </si>
  <si>
    <t>Bún tươi</t>
  </si>
  <si>
    <t>Hộ KD</t>
  </si>
  <si>
    <t>3567.617
0977.333.617</t>
  </si>
  <si>
    <t>chị Thể (con chị Nấy)
chị Nấy</t>
  </si>
  <si>
    <t>bsung địa điểm sx trong giấy ĐKKD (KP4) 22/01/2014</t>
  </si>
  <si>
    <t>Vụ Thị trường trong nước</t>
  </si>
  <si>
    <t>Nguyễn Thị Thu Hiền</t>
  </si>
  <si>
    <t>04.2220.5499</t>
  </si>
  <si>
    <t>04.2220.2559</t>
  </si>
  <si>
    <t>Vụ Khoa học công nghệ-ATTP</t>
  </si>
  <si>
    <t>chị Hằng-Quảng cáo TP</t>
  </si>
  <si>
    <t>04.2220.2438</t>
  </si>
  <si>
    <t>- Mức phí thẩm xét hồ sơ:  </t>
  </si>
  <si>
    <t>- Mức phí thẩm định cơ sở:  </t>
  </si>
  <si>
    <t>15/QĐ-SCT</t>
  </si>
  <si>
    <t>Chi nhánh CT CP Đại Tân Việt</t>
  </si>
  <si>
    <t>chị Nhung</t>
  </si>
  <si>
    <t>0982.021.664</t>
  </si>
  <si>
    <t>Nguyễn Thị Hoan</t>
  </si>
  <si>
    <t>cắt, chiết rót và đóng gói các sản phẩm chế biến từ sữa, sản phẩm từ dầu bơ</t>
  </si>
  <si>
    <t>20/QĐ-SCT</t>
  </si>
  <si>
    <t>CT TNHH MTV Bibica Miền Đông</t>
  </si>
  <si>
    <t>KCN Mỹ Phước, Bến Cát</t>
  </si>
  <si>
    <t>3553395-6-7</t>
  </si>
  <si>
    <t>Trương Phú Chiến</t>
  </si>
  <si>
    <t>CT.HĐ thành viên</t>
  </si>
  <si>
    <t>bánh (2 chuyền: Lotepie-4.800 tấn, Layercake-2.200 tấn)</t>
  </si>
  <si>
    <t>trên 100</t>
  </si>
  <si>
    <t>Quy mô, doanh thu (triệu đồng)</t>
  </si>
  <si>
    <t>dưới 100</t>
  </si>
  <si>
    <t>02/2014/QLCN/GCNATTP-SCT</t>
  </si>
  <si>
    <t>03/2014/QLCN/GCNATTP-SCT</t>
  </si>
  <si>
    <t>22/QĐ-SCT</t>
  </si>
  <si>
    <t>04/2014/QLCN/GCNATTP-SCT</t>
  </si>
  <si>
    <t>Số 368, đường 30/4, P. Chánh Nghĩa, TDM</t>
  </si>
  <si>
    <t>0936.576.606</t>
  </si>
  <si>
    <t>Phạm Trung Kiên</t>
  </si>
  <si>
    <t>bánh từ bột (357 kg/ngày)</t>
  </si>
  <si>
    <t>anh Hùng Coopmart</t>
  </si>
  <si>
    <t>Chi nhánh CT TNHH Metro Cash &amp; Carry Việt Nam tại tỉnh Bình Dương</t>
  </si>
  <si>
    <t>Đại lộ BD, P. Phú Thọ, TDM</t>
  </si>
  <si>
    <t>Đặng Văn Hải</t>
  </si>
  <si>
    <t>GĐ Chi nhánh BD</t>
  </si>
  <si>
    <t>Bánh</t>
  </si>
  <si>
    <t>CT TNHH TM DV Sài Gòn - Bình Dương (Coopmart)</t>
  </si>
  <si>
    <t>CT CP Sing Sing</t>
  </si>
  <si>
    <t>50C/10, ấp Nội Hóa 1, xã Bình An, Dĩ An</t>
  </si>
  <si>
    <t>Châu Ngọc Phụng</t>
  </si>
  <si>
    <t>CT.HĐQT
GĐ</t>
  </si>
  <si>
    <t>28/QĐ-SCT</t>
  </si>
  <si>
    <t>29/QĐ-SCT</t>
  </si>
  <si>
    <t>34/QĐ-SCT</t>
  </si>
  <si>
    <t>05/2014/QLCN/GCNATTP-SCT</t>
  </si>
  <si>
    <t>06/2014/QLCN/GCNATTP-SCT</t>
  </si>
  <si>
    <t>chị Hạnh
Huỳnh Trung Ngôn-QL ngành hàng tươi sống</t>
  </si>
  <si>
    <t>0907.776.429
0908.079.090
0918.413.966</t>
  </si>
  <si>
    <t>chị Ân- cty dịch vụ
anh Thái-cty Sing Sing</t>
  </si>
  <si>
    <t>0988.618.198
0906.811.544</t>
  </si>
  <si>
    <t>Bánh kẹo</t>
  </si>
  <si>
    <t>07/2014/QLCN/GCNATTP-SCT</t>
  </si>
  <si>
    <t>chị Nguyễn Hương Giang</t>
  </si>
  <si>
    <t>Giangnh@moit.gov.vn</t>
  </si>
  <si>
    <t>0912.009.222
0912.818.586</t>
  </si>
  <si>
    <t>0909.911.049
0932.630.939</t>
  </si>
  <si>
    <t>chị Hà
chị Nguyễn Thị Nguyệt nguyetnguyen@afi.vn</t>
  </si>
  <si>
    <t>Bột nguyên liệu thực phẩm (bột kem không sữa-1,7 tấn/giờ, vảy ngũ cốc-400kg/giờ)</t>
  </si>
  <si>
    <t>Cơ sở rượu gạo Kim Anh</t>
  </si>
  <si>
    <t>ấp 3, Vĩnh Tân, Tân Uyên</t>
  </si>
  <si>
    <t>Võ Thị Kim Anh</t>
  </si>
  <si>
    <t>Nấu rượu gạo không cồn (50 lít/ngày)</t>
  </si>
  <si>
    <t>0166.779.1984</t>
  </si>
  <si>
    <t>CT TNHH SX-XNK Lương thực Bình Dương</t>
  </si>
  <si>
    <t>ấp Chánh Hưng, Hiếu Liêm, Bắc Tân Uyên</t>
  </si>
  <si>
    <t>3680153-4</t>
  </si>
  <si>
    <t>Phan Thị Bích Sơn</t>
  </si>
  <si>
    <t>Tinh bột và sản phẩm từ tinh bột</t>
  </si>
  <si>
    <t>CT CP Thực phẩm Á Châu</t>
  </si>
  <si>
    <t>9/2 đường ĐT 743, KP 1B, An Phú, Thuận An</t>
  </si>
  <si>
    <t>Nguyễn Mạnh Hà</t>
  </si>
  <si>
    <t>CT.HĐQT
TGĐ</t>
  </si>
  <si>
    <t xml:space="preserve">mì ăn liền, cháo ăn liền, phở ăn liền, hủ tiếu ăn liền, </t>
  </si>
  <si>
    <t>56/QĐ-SCT</t>
  </si>
  <si>
    <t>58/SCT-QLCN</t>
  </si>
  <si>
    <t>55/SCT-QLCN</t>
  </si>
  <si>
    <t>57/SCT-QLCN</t>
  </si>
  <si>
    <t>Chi nhánh CT CP Acecook VN tại BD</t>
  </si>
  <si>
    <t>KP 1B, An Phú, Thuận An</t>
  </si>
  <si>
    <t>chị Phượng</t>
  </si>
  <si>
    <t>0974.522.744</t>
  </si>
  <si>
    <t>Nguyễn Thị Thanh Phương</t>
  </si>
  <si>
    <t>mì, phở, bún, hủ tiếu ăn liền và các sản phẩm tương tự khác (702 triệu gói/năm)</t>
  </si>
  <si>
    <t>08/2014/QLCN/GCNATTP-SCT</t>
  </si>
  <si>
    <t>chị Hà
chị Nguyễn Thị Nguyệt nguyetnguyen@afi.vn
anh Lê Hữu Minh Triết-GĐ HCNS trietle@afi.vn
chị Hân</t>
  </si>
  <si>
    <t>0909.911.049
0932.630.939
0903.656.667
0986.747.386</t>
  </si>
  <si>
    <t>chị Lành-ATTP
chị Tuyết-ATTP
chị Linh
Võ Thị Sơn Lộc-TGĐ
sonloc_vothi@bidofood.com.vn</t>
  </si>
  <si>
    <t xml:space="preserve">0122.860.5665
0121.703.0889
0908.626.899
0933.789.620
'0903.367.715
</t>
  </si>
  <si>
    <t>cấp lại 08/ 2014</t>
  </si>
  <si>
    <t>số cũ 14/ 2013</t>
  </si>
  <si>
    <t>CT TNHH MTV Công nghiệp Ma San</t>
  </si>
  <si>
    <t>Lô 6, KCN Tân Đông Hiệp A, Dĩ An</t>
  </si>
  <si>
    <t>Phạm Hồng Sơn</t>
  </si>
  <si>
    <t>CT</t>
  </si>
  <si>
    <t>mì ăn liền</t>
  </si>
  <si>
    <t>09/2014/QLCN/GCNATTP-SCT</t>
  </si>
  <si>
    <t>DNTN Nước giải khát lên men lạnh Hoàng Long</t>
  </si>
  <si>
    <t>164/10 KP Tân Thắng, P. Tân Bình, TX. Dĩ An</t>
  </si>
  <si>
    <t>anh Tuấn
bktuan_hl@yahoo.com.vn</t>
  </si>
  <si>
    <t>0903.937.596</t>
  </si>
  <si>
    <t>Nguyễn Văn Tuấn</t>
  </si>
  <si>
    <t>Chủ DN</t>
  </si>
  <si>
    <t>rượu trắng-500.000 lít/năm, rượu màu-250.000 lít/năm</t>
  </si>
  <si>
    <t>66/QĐ-SCT</t>
  </si>
  <si>
    <t>65/QĐ-SCT</t>
  </si>
  <si>
    <t xml:space="preserve">0122.985.9999
0933.051.578
</t>
  </si>
  <si>
    <r>
      <t>anh Thư</t>
    </r>
    <r>
      <rPr>
        <sz val="12"/>
        <color indexed="30"/>
        <rFont val="Times New Roman"/>
        <family val="1"/>
      </rPr>
      <t xml:space="preserve">
anh Nguyễn Hữu Phước-phuocnh@msc.masangroup.com</t>
    </r>
  </si>
  <si>
    <t>10/2014/QLCN/GCNATTP-SCT</t>
  </si>
  <si>
    <t>Phạm Trọng Nhân</t>
  </si>
  <si>
    <t>09/05/2014 trả hồ sơ</t>
  </si>
  <si>
    <t>11/2014/QLCN/GCNATTP-SCT</t>
  </si>
  <si>
    <t>12/2014/QLCN/GCNATTP-SCT</t>
  </si>
  <si>
    <t>a Hùng
c ?</t>
  </si>
  <si>
    <t>0943.999.550
0976.192.788</t>
  </si>
  <si>
    <t>438/SCT-QLCN ngày 15/5/2014 bsung</t>
  </si>
  <si>
    <t>Song Long Đồng Khánh</t>
  </si>
  <si>
    <t>93/35 đường ĐX 103, khu 9, Hiệp An, TDM</t>
  </si>
  <si>
    <t>0903.153.532</t>
  </si>
  <si>
    <t>Huỳnh Thanh Sang</t>
  </si>
  <si>
    <t>Bánh ngọt (1.200kg/tháng)</t>
  </si>
  <si>
    <t>chị Lương
doanluong118@yahoo.com</t>
  </si>
  <si>
    <t>CT TNHH Nitto-Fuji Inetrnational Việt Nam</t>
  </si>
  <si>
    <t>CT.HĐTV
TGĐ</t>
  </si>
  <si>
    <t>0938308350</t>
  </si>
  <si>
    <t>3769075</t>
  </si>
  <si>
    <t>Makoto Nagai</t>
  </si>
  <si>
    <t>Cửa hàng bánh Breadtalk</t>
  </si>
  <si>
    <t>49 VSIP, Đường số 8, KCN Việt Nam - Singapore, TX Thuận An, Bình Dương</t>
  </si>
  <si>
    <t>(0650)3990018</t>
  </si>
  <si>
    <t>anh Trí</t>
  </si>
  <si>
    <t xml:space="preserve">
(0650)3990018</t>
  </si>
  <si>
    <t>0963901038</t>
  </si>
  <si>
    <t>Phùng Thị Bạch Tuyết</t>
  </si>
  <si>
    <t>Chủ CS</t>
  </si>
  <si>
    <t>Sản xuất - mua bán các loại bánh từ bột; Mua bán nước giải khát, mứt</t>
  </si>
  <si>
    <t>10 tấn/năm</t>
  </si>
  <si>
    <t>111/QĐ-SCT</t>
  </si>
  <si>
    <t>CT TNHH thực phẩm Orion Vina</t>
  </si>
  <si>
    <t>(0650)3553700</t>
  </si>
  <si>
    <t>(0650)3553720</t>
  </si>
  <si>
    <t>Lee Kyung Jae</t>
  </si>
  <si>
    <t>Sản xuất thành phẩm, bán thành phẩm bánh kẹo các loại</t>
  </si>
  <si>
    <t>17,000 tấn/năm</t>
  </si>
  <si>
    <t>13/2014/QLCN/GCNATTP-SCT</t>
  </si>
  <si>
    <t>chị Hoa</t>
  </si>
  <si>
    <t>14/2014/QLCN/GCNATTP-SCT</t>
  </si>
  <si>
    <t>119/QĐ-SCT</t>
  </si>
  <si>
    <t>120/QĐ-SCT</t>
  </si>
  <si>
    <t>CT TNHH Lotte VN</t>
  </si>
  <si>
    <t>Phú Thọ, TDM</t>
  </si>
  <si>
    <t>Keiichi Uchibori</t>
  </si>
  <si>
    <t>1.800 tấn/năm</t>
  </si>
  <si>
    <t>chị Diễm</t>
  </si>
  <si>
    <t>0975927113</t>
  </si>
  <si>
    <t>Số hồ sơ</t>
  </si>
  <si>
    <t xml:space="preserve">0985296251
0909115526
</t>
  </si>
  <si>
    <t>chị Hiền
anh Nguyễn Tài Tuế-TP.HCNS
tue-hr@orion.vn</t>
  </si>
  <si>
    <t>Nước giải khát lên men (bia hơi)</t>
  </si>
  <si>
    <t>15/2014/QLCN/GCNATTP-SCT</t>
  </si>
  <si>
    <t>Lư Ngọc Nữ</t>
  </si>
  <si>
    <t>cô Nữ</t>
  </si>
  <si>
    <t>0121.211.3681</t>
  </si>
  <si>
    <t>mì vắt</t>
  </si>
  <si>
    <t>16/2014/QLCN/GCNATTP-SCT</t>
  </si>
  <si>
    <t>128/QĐ-SCT</t>
  </si>
  <si>
    <t>129/QĐ-SCT</t>
  </si>
  <si>
    <t>BD1A1 tầng 1, Lotte Mart Bình Dương, KĐT Season Bình Dương, KP. Nguyễn Trãi, Lái Thiêu, Thuận An</t>
  </si>
  <si>
    <t>Lô E - 13-CN, đường NA3, KCN Mỹ Phước 2, Bến Cát</t>
  </si>
  <si>
    <t>16 Hai Bà Trưng, P. Phú Cường, TDM (đối diện phòng y tế P. Phú Cường cũ)</t>
  </si>
  <si>
    <t>17/2014/QLCN/GCNATTP-SCT</t>
  </si>
  <si>
    <t>CT TNHH công nghiệp thực phẩm Chữ Thiên</t>
  </si>
  <si>
    <t>Ngày trả</t>
  </si>
  <si>
    <t>Kho Grainco, KCN Sóng Thần 1, Dĩ An</t>
  </si>
  <si>
    <t>0933.968.177</t>
  </si>
  <si>
    <t>Lin, Chun - Chao</t>
  </si>
  <si>
    <t>Thực phẩm chay</t>
  </si>
  <si>
    <t>40kg/ngày</t>
  </si>
  <si>
    <t>1,5 tấn/ngày</t>
  </si>
  <si>
    <t>CT CP Fanny VN</t>
  </si>
  <si>
    <t>Lô C1, KCN Việt Hương, Thuận An</t>
  </si>
  <si>
    <t>chị Tuyền</t>
  </si>
  <si>
    <t>0168.844.0992</t>
  </si>
  <si>
    <t>Jean - Marc Bruno</t>
  </si>
  <si>
    <t>Kem</t>
  </si>
  <si>
    <t>400.000 lít/năm</t>
  </si>
  <si>
    <t>18/2014/QLCN/GCNATTP-SCT</t>
  </si>
  <si>
    <t>cấp lại 19 /2014</t>
  </si>
  <si>
    <t>Các loại bột trộn thực phẩm
 (500 tấn/tháng)</t>
  </si>
  <si>
    <t>137/QĐ-SCT</t>
  </si>
  <si>
    <t>138/QĐ-SCT</t>
  </si>
  <si>
    <t>Thuộc thẩm quyền quản lý của Sở NNPTNT</t>
  </si>
  <si>
    <t>HTX DV-TM-Tổng hợp Thành Nam</t>
  </si>
  <si>
    <t>3/9/2014</t>
  </si>
  <si>
    <t>292 tổ 4, KP. Cây Da, Thạnh Phước, TX. Tân Uyên</t>
  </si>
  <si>
    <t>01652061099</t>
  </si>
  <si>
    <t>Phạm Ngọc Dưỡng</t>
  </si>
  <si>
    <t>Chủ Cơ sở</t>
  </si>
  <si>
    <t>kem</t>
  </si>
  <si>
    <t>500 kg/ngày</t>
  </si>
  <si>
    <t>CC Nông lâm - thủy sản cấp</t>
  </si>
  <si>
    <t>Cty TNHH Sản xuất rượu Golden Spirits (Việt Nam)</t>
  </si>
  <si>
    <t>05/09/2014</t>
  </si>
  <si>
    <t>ấp 6, xã Thới Hòa, TX Bến Cát</t>
  </si>
  <si>
    <t>Anh Triều</t>
  </si>
  <si>
    <t>0918228717</t>
  </si>
  <si>
    <t>Liên Tuấn Kiệt</t>
  </si>
  <si>
    <t>các loại rượu từ hoa, quả và nông sản trong nước</t>
  </si>
  <si>
    <t>2,925,000 lít/năm</t>
  </si>
  <si>
    <t>Cơ sở Thiên Thuận Phát Bakery</t>
  </si>
  <si>
    <t>9/9/2014</t>
  </si>
  <si>
    <t xml:space="preserve">165A CMT8, Khu 5, P. Hiệp Thành, tp. TDM </t>
  </si>
  <si>
    <t>Chị Bình</t>
  </si>
  <si>
    <t>0909060896</t>
  </si>
  <si>
    <t>Nguyễn Phan Mỹ Linh</t>
  </si>
  <si>
    <t>Bánh các loại</t>
  </si>
  <si>
    <t>1,5 tấn/ tháng</t>
  </si>
  <si>
    <t>141/QĐ-SCT</t>
  </si>
  <si>
    <t>149/QĐ-SCT</t>
  </si>
  <si>
    <t>148/QD-SCT</t>
  </si>
  <si>
    <t>19A/2014/QLCN/GCNATTP-SCT</t>
  </si>
  <si>
    <t>20/2014/QLCN/GCNATTP-SCT</t>
  </si>
  <si>
    <t>21/2014/QLCN/GCNATTP-SCT</t>
  </si>
  <si>
    <t>22/2014/QLCN/GCNATTP-SCT</t>
  </si>
  <si>
    <t>Cơ sở Rau câu Bạch Tuyết</t>
  </si>
  <si>
    <t>Số 2, đường Chùa Hội Khánh, tổ 8, khu 2, phường Phú Cường, TDM</t>
  </si>
  <si>
    <t>Chị Phương - TTXT TM</t>
  </si>
  <si>
    <t>Võ Bạch Tuyết</t>
  </si>
  <si>
    <t>Rau câu</t>
  </si>
  <si>
    <t>100 kg/tháng</t>
  </si>
  <si>
    <t>210/QĐ-SCT</t>
  </si>
  <si>
    <t>23/2014/QLCN/GCNATTP-SCT</t>
  </si>
  <si>
    <t>3832864</t>
  </si>
  <si>
    <t>Cơ sở Huỳnh Thúy Vân</t>
  </si>
  <si>
    <t>05 Hai Bà Trưng, tổ 25, khu 8, p. Phú Cường</t>
  </si>
  <si>
    <t>Chị Yến</t>
  </si>
  <si>
    <t>0986653814</t>
  </si>
  <si>
    <t>Huỳnh Thúy Vân</t>
  </si>
  <si>
    <t>Sản xuất bánh mì lò điện</t>
  </si>
  <si>
    <t>22 kilogram/ngày</t>
  </si>
  <si>
    <t>Cty TNHH Uni-President Việt Nam</t>
  </si>
  <si>
    <t>Số 16-18-20, đường D9T, KCN Sóng Thần 2, TX Dĩ An, Bình Dương</t>
  </si>
  <si>
    <t>Chị Hà</t>
  </si>
  <si>
    <t>0942147080</t>
  </si>
  <si>
    <t>Lee, Ching- Tyan</t>
  </si>
  <si>
    <t>Mì ăn liền - Bột mì</t>
  </si>
  <si>
    <t>35000 tấn/năm</t>
  </si>
  <si>
    <t>219/QĐ-SCT</t>
  </si>
  <si>
    <t>220/QĐ-SCT</t>
  </si>
  <si>
    <t>Cơ sở Thắng Phát</t>
  </si>
  <si>
    <t>H167/1, KP5, P. Hiệp Thành, TP.TDM</t>
  </si>
  <si>
    <t>Chú Định</t>
  </si>
  <si>
    <t>0903746623</t>
  </si>
  <si>
    <t>Nguyễn Thị Hiệp</t>
  </si>
  <si>
    <t>300 kg/ngày</t>
  </si>
  <si>
    <t>&gt;100 tr/tháng</t>
  </si>
  <si>
    <t>231/QĐ-SCT</t>
  </si>
  <si>
    <t>230/QĐ-SCT</t>
  </si>
  <si>
    <t>24/2014/QLCN/GCNATTP-SCT</t>
  </si>
  <si>
    <t>25/2014/QLCN/GCNATTP-SCT</t>
  </si>
  <si>
    <t>26/2014/QLCN/GCNATTP-SCT</t>
  </si>
  <si>
    <t>- Phí 2500000</t>
  </si>
  <si>
    <t>Trung tâm mua sắm AEON - Bình Dương Canary</t>
  </si>
  <si>
    <t>234/QĐ-SCT</t>
  </si>
  <si>
    <t>- Phí 3500,000
QLTM cấp Giấy</t>
  </si>
  <si>
    <t>27/2014/QLCN/GCNATTP-SCT</t>
  </si>
  <si>
    <t>Cty TNHH Thực phẩm Kỳ Nam</t>
  </si>
  <si>
    <t>41 VSIP đường số 8, KCN VN-Singapore, p. An Phú, TX Thuận An, Bình Dương</t>
  </si>
  <si>
    <t>Nguyễn Thị Thanh Huyền</t>
  </si>
  <si>
    <t>Giám đốc</t>
  </si>
  <si>
    <t>180,000 kg/tháng</t>
  </si>
  <si>
    <t>0903008275</t>
  </si>
  <si>
    <t>chị Huyền</t>
  </si>
  <si>
    <t>Phí 1500000</t>
  </si>
  <si>
    <t>Phí 3500000</t>
  </si>
  <si>
    <t>Cty TNHH thực phẩm quốc tế K&amp;H - CN VP tại Bình Dương - Cửa hàng số 01</t>
  </si>
  <si>
    <t>Lô G46, Trung tâm mua sắm Aeon Bình Dương Canary, khu phức hợp CANARY, Đại lộ BD, Bình Hòa, Thuận An, BD</t>
  </si>
  <si>
    <t>01686251255</t>
  </si>
  <si>
    <t>Nguyễn Thiên Hương</t>
  </si>
  <si>
    <t>Sản xuất, bán lẻ bánh nướng, bán lẻ đồ uống</t>
  </si>
  <si>
    <t>1 tấn/năm</t>
  </si>
  <si>
    <t>50 triệu/tháng</t>
  </si>
  <si>
    <t>240/QĐ-SCT</t>
  </si>
  <si>
    <t>241/QD-SCT</t>
  </si>
  <si>
    <t>Cơ sở SX hủ tiếu Trần Huyến</t>
  </si>
  <si>
    <t>10 Hai Bà Trưng - Phú Cường - TDM</t>
  </si>
  <si>
    <t>Chị Anh</t>
  </si>
  <si>
    <t>3823586</t>
  </si>
  <si>
    <t>Trần Huyến</t>
  </si>
  <si>
    <t>Sản xuất hủ tiếu</t>
  </si>
  <si>
    <t>45kg/ngày</t>
  </si>
  <si>
    <t>Công ty TNHH Jimmy Hung Anh Food</t>
  </si>
  <si>
    <t>Lô A-5E-CN, KCN Bàu Bàng, Bàu Bàng, BD</t>
  </si>
  <si>
    <t>Ngô Thúy Hằng</t>
  </si>
  <si>
    <t>Bún gạo khô</t>
  </si>
  <si>
    <t>Cở sở sx bún tươi Nguyễn Huy Cường</t>
  </si>
  <si>
    <t>24/17 Kp Nhị Đồng, Dĩ An, TX Dĩ An, BD</t>
  </si>
  <si>
    <t>0976542529</t>
  </si>
  <si>
    <t>A Cường</t>
  </si>
  <si>
    <t>150 tấn/năm</t>
  </si>
  <si>
    <t>29/2014/QLCN/GCNATTP-SCT</t>
  </si>
  <si>
    <t>28/2014/QLCN/GCNATTP-SCT</t>
  </si>
  <si>
    <t>Anh Thắng</t>
  </si>
  <si>
    <t>Phí 2500000</t>
  </si>
  <si>
    <t>248/QĐ-SCT</t>
  </si>
  <si>
    <t>249/QĐ-SCT</t>
  </si>
  <si>
    <t>Công ty TNHH The Minh (Cty TNHH Minh Giang Cũ)</t>
  </si>
  <si>
    <t>899/9B Đông Chiêu - Tân Đông Hiệp - Dĩ An - Bình Dương</t>
  </si>
  <si>
    <t>Rượu gạo không cồn ngâm chuối hột đóng chai</t>
  </si>
  <si>
    <t>500 lít/ ngày</t>
  </si>
  <si>
    <t>30/2014/QLCN/GCNATTP-SCT</t>
  </si>
  <si>
    <t>Không cấp lại do Giấy ĐKKD không cho sản xuất tại cơ sở</t>
  </si>
  <si>
    <t>Cty TNHH Thực phẩm Nissin Việt Nam</t>
  </si>
  <si>
    <t>Số 2, VSIP II, đường số 19, KCN VN-Singapore II-A, thị xã Tân Uyên,</t>
  </si>
  <si>
    <t>Chị Tâm</t>
  </si>
  <si>
    <t>0919698571</t>
  </si>
  <si>
    <t>Masahito Takada</t>
  </si>
  <si>
    <t>Mì ăn liền</t>
  </si>
  <si>
    <t>50,000 tấn/năm</t>
  </si>
  <si>
    <t>01/QĐ-SCT</t>
  </si>
  <si>
    <t>31/2014/QLCN/GCNATTP-SCT</t>
  </si>
  <si>
    <t>251/QĐ-SCT</t>
  </si>
  <si>
    <t>01/2015/QLCN/GCNATTP-SCT</t>
  </si>
  <si>
    <t>0987657071</t>
  </si>
  <si>
    <t>C Ân</t>
  </si>
  <si>
    <t>02/2015/QLCN/GCNATTP-SCT</t>
  </si>
  <si>
    <t>Cơ sở sản xuất bún tươi Hinol</t>
  </si>
  <si>
    <t>K349/69 tổ 69, KP 8, phường Chánh Nghĩa, TP. TDM, BD</t>
  </si>
  <si>
    <t>0933299799</t>
  </si>
  <si>
    <t>Đàm Nhân Luân</t>
  </si>
  <si>
    <t>Cty CP Thực phẩm Xanh</t>
  </si>
  <si>
    <t>63/3, tổ 15, KP Bình Giao, Thuận Giao, Thuận An, Bình Dương</t>
  </si>
  <si>
    <t>0909313099</t>
  </si>
  <si>
    <t>Chị Thảo</t>
  </si>
  <si>
    <t>Trần Bình Ổn</t>
  </si>
  <si>
    <t>CT HĐQT</t>
  </si>
  <si>
    <t>Mì, nui, bún, phở</t>
  </si>
  <si>
    <t>&lt;=3 tấn/ngày</t>
  </si>
  <si>
    <t>16/QĐ-SCT</t>
  </si>
  <si>
    <t>Cơ sở sản xuất bánh tráng Thành Trung</t>
  </si>
  <si>
    <t>69/4, KP Đông, P. Vĩnh Phú, Thuận An, BD</t>
  </si>
  <si>
    <t>0907700924</t>
  </si>
  <si>
    <t>A Chung</t>
  </si>
  <si>
    <t>Lê Văn Chung</t>
  </si>
  <si>
    <t>Bánh tráng</t>
  </si>
  <si>
    <t>3 tấn/tháng</t>
  </si>
  <si>
    <t>17/QĐ-SCT</t>
  </si>
  <si>
    <t>03/2015/QLCN/GCNATTP-SCT</t>
  </si>
  <si>
    <t>04/2015/QLCN/GCNATTP-SCT</t>
  </si>
  <si>
    <t>có VB dời ngày thẩm định 20/12/2014</t>
  </si>
  <si>
    <r>
      <t xml:space="preserve">Công suất,
tấn/năm, </t>
    </r>
    <r>
      <rPr>
        <b/>
        <sz val="12"/>
        <color indexed="17"/>
        <rFont val="Times New Roman"/>
        <family val="1"/>
      </rPr>
      <t>lít/năm</t>
    </r>
  </si>
  <si>
    <t>QLTM cấp, lưu BB</t>
  </si>
  <si>
    <t>Ngày 31/12/2014</t>
  </si>
  <si>
    <t>Chi nhánh Công ty CP Thực phẩm Sun Do - Cơ sở 2</t>
  </si>
  <si>
    <t>Số 526, QL13, KP Nguyễn Trãi, P. Lái Thiêu, TX Thuận An, Bình Dương</t>
  </si>
  <si>
    <t>Kien Vanna</t>
  </si>
  <si>
    <t>Trần Thị Xuân Thảo</t>
  </si>
  <si>
    <t>GĐ Chi nhánh</t>
  </si>
  <si>
    <t>04 tấn/ tháng</t>
  </si>
  <si>
    <t>23/QĐ-SCT</t>
  </si>
  <si>
    <t>Ko cấp</t>
  </si>
  <si>
    <t>05/2015/QLCN/GCNATTP-SCT</t>
  </si>
  <si>
    <t>Công ty TNHH Greenie Scoop</t>
  </si>
  <si>
    <t>Số 888 Đại lộ Bình Dương, KP. Bình Giao, P. Thuận Giao, Thuận An, BD</t>
  </si>
  <si>
    <t>Lý Huy Sáng</t>
  </si>
  <si>
    <t>Chế biến sữa, các sản phẩm từ sữa và sản xuất các loại bánh từ bột</t>
  </si>
  <si>
    <t>400kg/ngày</t>
  </si>
  <si>
    <t>90 triệu/ tháng</t>
  </si>
  <si>
    <t>C Đoan</t>
  </si>
  <si>
    <t>0964927472</t>
  </si>
  <si>
    <t>42/QĐ-SCT</t>
  </si>
  <si>
    <t>06/2015/QLCN/GCNATTP-SCT</t>
  </si>
  <si>
    <t>CT TNHH Thực phẩm Phú Gia Thành</t>
  </si>
  <si>
    <t>Châu Mỹ Như</t>
  </si>
  <si>
    <t>0937726465</t>
  </si>
  <si>
    <t>Hung Sung Lin</t>
  </si>
  <si>
    <t>sx bánh kẹo mứt các loại</t>
  </si>
  <si>
    <t>1.000 tấn/năm</t>
  </si>
  <si>
    <t>07/2015/QLCN/GCNATTP-SCT</t>
  </si>
  <si>
    <t>Ngày         /        /2015</t>
  </si>
  <si>
    <t>Cty TNHH MTV Dược phẩm OPC</t>
  </si>
  <si>
    <t>64/1</t>
  </si>
  <si>
    <t>9A/D9X4, tổ 7, ấp Tân Hóa, Tân Vĩnh Hiệp, Tân Uyên</t>
  </si>
  <si>
    <t>Trịnh Xuân Vương</t>
  </si>
  <si>
    <t>Cồn thực phẩm</t>
  </si>
  <si>
    <t>1,8 triệu lít/năm</t>
  </si>
  <si>
    <t>30 tỷ/năm</t>
  </si>
  <si>
    <t>Phạm Minh Lệ</t>
  </si>
  <si>
    <t>0979544959</t>
  </si>
  <si>
    <t>CT CP rượu Quốc tế</t>
  </si>
  <si>
    <t>73/2</t>
  </si>
  <si>
    <t>258/9B, KP Chiêu Liêu, Tân Đông Hiệp, Dĩ An</t>
  </si>
  <si>
    <t>3740707-8</t>
  </si>
  <si>
    <t>Đỗ Minh Việt</t>
  </si>
  <si>
    <t>rượu</t>
  </si>
  <si>
    <t>2,999 triệu lít/năm</t>
  </si>
  <si>
    <t>12 tỷ/năm</t>
  </si>
  <si>
    <t>Hoàng Thị Dương</t>
  </si>
  <si>
    <t>0974246989</t>
  </si>
  <si>
    <t>08/2015/QLCN/GCNATTP-SCT</t>
  </si>
  <si>
    <t>88/QĐ-SCT</t>
  </si>
  <si>
    <t>118/QĐ-SCT</t>
  </si>
  <si>
    <t>Chi cục ATVSTP cấp</t>
  </si>
  <si>
    <t>09/2015/QLCN/GCNATTP-SCT</t>
  </si>
  <si>
    <t>Trần Đức Hoàng-PQA
consultant.tdh@gmail.com
Trần Văn Tâm-PGĐ Cty</t>
  </si>
  <si>
    <t>0918.527.920
0917.330.165</t>
  </si>
  <si>
    <t>Công ty CP Lúa Vàng</t>
  </si>
  <si>
    <t>0979191180</t>
  </si>
  <si>
    <t>Phạm Hồng Phương
phamphuonglv@gmail.com</t>
  </si>
  <si>
    <t>81/3</t>
  </si>
  <si>
    <t>25 đường 6, KCN Sóng Thần 2, Dĩ An</t>
  </si>
  <si>
    <t>Lê Vũ Quỳnh Trang</t>
  </si>
  <si>
    <t>bột mì</t>
  </si>
  <si>
    <t>90.500 tấn/năm</t>
  </si>
  <si>
    <t>35 tỷ/tháng</t>
  </si>
  <si>
    <t>132/QĐ-SCT</t>
  </si>
  <si>
    <t>10/2015/QLCN/GCNATTP-SCT</t>
  </si>
  <si>
    <t>93/4</t>
  </si>
  <si>
    <r>
      <t xml:space="preserve">CT TNHH MTV Bibica Miền Đông </t>
    </r>
    <r>
      <rPr>
        <i/>
        <sz val="12"/>
        <color indexed="10"/>
        <rFont val="Times New Roman"/>
        <family val="1"/>
      </rPr>
      <t>(cấp thay đổi)</t>
    </r>
  </si>
  <si>
    <t>số cũ 04/2014</t>
  </si>
  <si>
    <t>11/2015/QLCN/GCNATTP-SCT</t>
  </si>
  <si>
    <t>Trần Đức Hoàng-PQA
consultant.tdh@gmail.com
Trần Văn Tâm-PGĐ Cty
Võ Minh Mẫn</t>
  </si>
  <si>
    <t>0918.527.920
0917.330.165
0906.850.995</t>
  </si>
  <si>
    <t>Huỳnh T Mộng Tuyền
chị Hải Đăng
chị Dung</t>
  </si>
  <si>
    <t>0913.442.103
0937.222.586
0168.505.5150</t>
  </si>
  <si>
    <t>Chi nhánh CT TNHH Lê Khang</t>
  </si>
  <si>
    <t>526 KP Nguyễn Trãi, P. Lái Thiêu, Thuận An</t>
  </si>
  <si>
    <t>0988.465.559
0903.365.919</t>
  </si>
  <si>
    <t>Phạm Ngọc Trang</t>
  </si>
  <si>
    <t>0903365919</t>
  </si>
  <si>
    <t>Nguyễn Mạnh Trung</t>
  </si>
  <si>
    <t>107/5</t>
  </si>
  <si>
    <t>nước ươi vàng 445 ml (1.000 sản phẩm/ngày)</t>
  </si>
  <si>
    <t>CT CP hàng tiêu dùng MaSan - Chi nhánh BD</t>
  </si>
  <si>
    <t>BCT cấp</t>
  </si>
  <si>
    <t>20 đường Thống Nhất, KCN Sóng Thần 2, Dĩ An</t>
  </si>
  <si>
    <t>Phạm Đình Toại</t>
  </si>
  <si>
    <t>bán buôn thực phẩm</t>
  </si>
  <si>
    <t>kinh doanh</t>
  </si>
  <si>
    <t>2 tỉnh</t>
  </si>
  <si>
    <t>SCT thẩm định cơ sở</t>
  </si>
  <si>
    <t>10127/QĐ-BCT</t>
  </si>
  <si>
    <t>0862.555.660
ext.2056</t>
  </si>
  <si>
    <t>a Hoàng</t>
  </si>
  <si>
    <t>Ko đạt</t>
  </si>
  <si>
    <t>CT TNHH Dầu thực vật Bình An</t>
  </si>
  <si>
    <t>116/6</t>
  </si>
  <si>
    <t>KP Quyết Thắng, P. Bình Thắng, Dĩ An</t>
  </si>
  <si>
    <t>083.732.5354</t>
  </si>
  <si>
    <t>083.732.5355</t>
  </si>
  <si>
    <t>Đặng Ngọc Hòa</t>
  </si>
  <si>
    <t>CT Hội đồng thành viên</t>
  </si>
  <si>
    <t>dầu thực vật</t>
  </si>
  <si>
    <t>190/QĐ-SCT</t>
  </si>
  <si>
    <t>CT TNHH Republic Biscuit Corporation VN (Rebisco VN)</t>
  </si>
  <si>
    <t>128/7</t>
  </si>
  <si>
    <t>Số 15 VSIP II-A, đường số 32, KCN Việt Nam - Singapore II-A, Tân Uyên</t>
  </si>
  <si>
    <t>083.827.0768
0979.118.469</t>
  </si>
  <si>
    <t>083.824.3408</t>
  </si>
  <si>
    <t>-Lê T Thu Nhung
(lan_tu83@yahoo.com)
-Trần T Minh Phương
-chị Trang
-Nguyễn T Thúy Hồng
-chị Châu</t>
  </si>
  <si>
    <t>0903.177.899
(TP.KD)
0988.700.990
0918.956.968
0979.118.469
0909.558.001</t>
  </si>
  <si>
    <t>bánh (4.336 tấn/năm), kẹo (4.336 tấn/năm), khoai tây chiên và snack (36 tấn/năm)</t>
  </si>
  <si>
    <t>8.708 tấn/năm</t>
  </si>
  <si>
    <t>12/2015/QLCN/GCNATTP-SCT</t>
  </si>
  <si>
    <t>203/QĐ-SCT</t>
  </si>
  <si>
    <t>CT CP SX KD lương thực Phước An</t>
  </si>
  <si>
    <t>136/8</t>
  </si>
  <si>
    <t>178/2 KP 1B, An Phú, Thuận An</t>
  </si>
  <si>
    <t>Trần Đăng Tiến</t>
  </si>
  <si>
    <t>220 tấn/ngày</t>
  </si>
  <si>
    <t>13/2015/QLCN/GCNATTP-SCT</t>
  </si>
  <si>
    <t>14/2015/QLCN/GCNATTP-SCT</t>
  </si>
  <si>
    <t>209/QĐ-SCT</t>
  </si>
  <si>
    <t>bánh</t>
  </si>
  <si>
    <t>sữa</t>
  </si>
  <si>
    <t>bột</t>
  </si>
  <si>
    <t>bánh mì, bánh kem</t>
  </si>
  <si>
    <t>sữa, bánh</t>
  </si>
  <si>
    <t>dầu</t>
  </si>
  <si>
    <t>chuyển nông nghiệp (2015)</t>
  </si>
  <si>
    <t>số cũ 06/2013</t>
  </si>
  <si>
    <t>chuyển nông nghiệp</t>
  </si>
  <si>
    <t>chuyển y tế</t>
  </si>
  <si>
    <t>bột, sữa</t>
  </si>
  <si>
    <t>bột, bánh, ngk</t>
  </si>
  <si>
    <t>Chi nhánh CT TNHH Bánh ngọt CJ Việt Nam tại Bình Dương (ở Big C Bình Dương)</t>
  </si>
  <si>
    <t>Chi nhánh CT TNHH Bánh ngọt CJ Việt Nam tại Bình Dương (ở Big C Dĩ An)</t>
  </si>
  <si>
    <t>đổi tên thành Đại Tân Việt</t>
  </si>
  <si>
    <t>tên cũ là Thế Hệ Mới</t>
  </si>
  <si>
    <t>đã đổi tên thành The Minh, ko cấp</t>
  </si>
  <si>
    <t>Mì ống, mì khô, nui khô các loại</t>
  </si>
  <si>
    <t>Doanh thu (triệu đồng)</t>
  </si>
  <si>
    <t>Ngày         /        /2016</t>
  </si>
  <si>
    <t>Lô C1, KCN Việt Hương, Thuận Giao, Thuận An</t>
  </si>
  <si>
    <t>Nguyễn Văn Hữu</t>
  </si>
  <si>
    <t>1/2016/QLCN/GCNATTP-SCT</t>
  </si>
  <si>
    <t>số cũ 19A/2014</t>
  </si>
  <si>
    <t>Nguyễn Thị Thanh Hương</t>
  </si>
  <si>
    <r>
      <t xml:space="preserve">CT CP Fanny VN </t>
    </r>
    <r>
      <rPr>
        <i/>
        <sz val="12"/>
        <color indexed="10"/>
        <rFont val="Times New Roman"/>
        <family val="1"/>
      </rPr>
      <t>(đổi chủ DN)</t>
    </r>
  </si>
  <si>
    <t>CT CP Thực phẩm Bách San</t>
  </si>
  <si>
    <t>120 tổ 2 KP Khánh Lộc, P. Tân Phước Khánh, Tân Uyên</t>
  </si>
  <si>
    <t>0945.291.277
3618277</t>
  </si>
  <si>
    <t>Nguyễn Hương Quý</t>
  </si>
  <si>
    <t>Bán buôn thực phẩm</t>
  </si>
  <si>
    <t>114/QĐ-BCT</t>
  </si>
  <si>
    <r>
      <t xml:space="preserve">BCT cấp
</t>
    </r>
    <r>
      <rPr>
        <sz val="10"/>
        <rFont val="Arial"/>
        <family val="2"/>
      </rPr>
      <t>18/01/2016</t>
    </r>
  </si>
  <si>
    <t>CT TNHH MTV đồ uống Toàn Cầu</t>
  </si>
  <si>
    <t>1/1</t>
  </si>
  <si>
    <t>Thửa đất số 984, Tờ bản đồ 13, ấp Tân Hóa, Tân Vĩnh Hiệp, Tân Uyên</t>
  </si>
  <si>
    <t>Đặng Minh Thoa</t>
  </si>
  <si>
    <t>0986.358.007
0908.332.925</t>
  </si>
  <si>
    <t>300.000 lít/năm</t>
  </si>
  <si>
    <t>1a</t>
  </si>
  <si>
    <t>13a</t>
  </si>
  <si>
    <t>24/QĐ-SCT</t>
  </si>
  <si>
    <t>2/2016/QLCN/GCNATTP-SCT</t>
  </si>
  <si>
    <t>CT CP Trung Nam</t>
  </si>
  <si>
    <t>16/10</t>
  </si>
  <si>
    <t>Số 98, đường Bình Chuẩn 45, tổ 2, KP Bình Quới B, P. Bình Chuẩn, Thuận An</t>
  </si>
  <si>
    <t>Mã Văn Phước</t>
  </si>
  <si>
    <t>200 tấn/ngày</t>
  </si>
  <si>
    <t>Thu phí</t>
  </si>
  <si>
    <t>59/QĐ-SCT</t>
  </si>
  <si>
    <t>31/3/2016</t>
  </si>
  <si>
    <t>17/5/2016</t>
  </si>
  <si>
    <t>37/9</t>
  </si>
  <si>
    <t>14/6/2016</t>
  </si>
  <si>
    <t>Không đạt</t>
  </si>
  <si>
    <t>108/QĐ-SCT</t>
  </si>
  <si>
    <t>20/5/2016</t>
  </si>
  <si>
    <t>24/5/2016</t>
  </si>
  <si>
    <t>3/2016/QLCN/GCNATTP-SCT</t>
  </si>
  <si>
    <t>27/5/2016</t>
  </si>
  <si>
    <t>Chi nhánh Công ty CP Rượu Bình Tây - Nhà máy cồn rượu Bình Dương</t>
  </si>
  <si>
    <t>24/6/2016</t>
  </si>
  <si>
    <t>60/13</t>
  </si>
  <si>
    <t>22/7/2016</t>
  </si>
  <si>
    <t>Ô B2, Lô 42, đường số 4, KCN Tân Đông Hiệp B, P. Tân Đông Hiệp, Dĩ An, BD</t>
  </si>
  <si>
    <t>Đoàn Thị Lương</t>
  </si>
  <si>
    <t>0906502116</t>
  </si>
  <si>
    <t>Nguyễn Tiến Dũng</t>
  </si>
  <si>
    <t>CTHĐQT</t>
  </si>
  <si>
    <t>rượu, cồn tp</t>
  </si>
  <si>
    <t>Rượu 1 triệu lít/năm
Cồn 1,9 triệu lít/ năm</t>
  </si>
  <si>
    <t>27/6/2016</t>
  </si>
  <si>
    <t>Công ty TNHH Thực phẩm Sen Đại Việt</t>
  </si>
  <si>
    <t>64/14</t>
  </si>
  <si>
    <t>Số 2/41 Khu phố Bình Đức 1, phường Bình Hòa, Thuận An, BD</t>
  </si>
  <si>
    <t>0908244908</t>
  </si>
  <si>
    <t>Đào Tiến Dũng</t>
  </si>
  <si>
    <t>0967945593</t>
  </si>
  <si>
    <t>Nguyễn Xuân Thắng</t>
  </si>
  <si>
    <t>sữa hạt sen</t>
  </si>
  <si>
    <t>5000 lít/ năm</t>
  </si>
  <si>
    <t>x</t>
  </si>
  <si>
    <t>157/QĐ-SCT</t>
  </si>
  <si>
    <t>4/2016/QLCN/GCNATTP-SCT</t>
  </si>
  <si>
    <t>25/7/2016</t>
  </si>
  <si>
    <t>Công ty TNHH Tốc Độ Xanh</t>
  </si>
  <si>
    <t>72/15</t>
  </si>
  <si>
    <t>19/8/2016</t>
  </si>
  <si>
    <t>Số 17, tổ 12, KP. Đông A, Đông Hòa, Dĩ An, BD</t>
  </si>
  <si>
    <t>0908685875</t>
  </si>
  <si>
    <t>Nguyễn Thị Thùy Nương</t>
  </si>
  <si>
    <t>Lê Văn Hoàng</t>
  </si>
  <si>
    <t>đóng gói bao bì thực phẩm</t>
  </si>
  <si>
    <t>173/QĐ-SCT</t>
  </si>
  <si>
    <t>Công ty CP Janbee</t>
  </si>
  <si>
    <t>73/16</t>
  </si>
  <si>
    <t>Lô Y2, đường D3-N2, KCN Nam Tân Uyên, phường Khánh Bình, TX Tân Uyên, BD</t>
  </si>
  <si>
    <t>0988465559</t>
  </si>
  <si>
    <t>Phan Kỳ Trung</t>
  </si>
  <si>
    <t>Sản xuất dầu thực vật</t>
  </si>
  <si>
    <t>30 tấn/ ngày</t>
  </si>
  <si>
    <t>Công ty TNHH TP Thái Sơn</t>
  </si>
  <si>
    <t>26/7/2016</t>
  </si>
  <si>
    <t>74/17</t>
  </si>
  <si>
    <t>23/8/2016</t>
  </si>
  <si>
    <t>Số 6/8, KP Đồng An 3, P. Bình Hòa, Thuận An, BD</t>
  </si>
  <si>
    <t>Hà Duy Kim Uyên</t>
  </si>
  <si>
    <t>0942320269</t>
  </si>
  <si>
    <t>Nguyễn Trí Toại</t>
  </si>
  <si>
    <t>15.000 sản phẩm/ngày</t>
  </si>
  <si>
    <t>500.000.000</t>
  </si>
  <si>
    <t>179/QĐ-SCT</t>
  </si>
  <si>
    <t>29/7/2016</t>
  </si>
  <si>
    <t>5/2016/QLCN/GCNATTP-SCT</t>
  </si>
  <si>
    <t>Nguyễn Văn HỮu</t>
  </si>
  <si>
    <t>Thầm định ko đạt</t>
  </si>
  <si>
    <t>Thẩm định ko đạt</t>
  </si>
  <si>
    <t>6/2016/QLCN/GCNATTP-SCT</t>
  </si>
  <si>
    <t>22/8/2016</t>
  </si>
  <si>
    <t>24/8/2016</t>
  </si>
  <si>
    <t>88/18</t>
  </si>
  <si>
    <t>22/9/2016</t>
  </si>
  <si>
    <t>29/8/2016</t>
  </si>
  <si>
    <t>7/2016/QLCN/GCNATTP-SCT</t>
  </si>
  <si>
    <t>28/9/2016</t>
  </si>
  <si>
    <t>96/20</t>
  </si>
  <si>
    <t>26/10/2016</t>
  </si>
  <si>
    <t>30/9/2016</t>
  </si>
  <si>
    <t>Chi nhánh liên hợp HTX TM TP.HCM - Co.op mart Bình Dương</t>
  </si>
  <si>
    <t>104/22</t>
  </si>
  <si>
    <t>368 đường 30/4, p. Chánh Nghĩa, tp. TDM, BD</t>
  </si>
  <si>
    <t>Phạm Thị Hồng Hoa</t>
  </si>
  <si>
    <t>0911867658</t>
  </si>
  <si>
    <t>Nguyễn Huy Lâm</t>
  </si>
  <si>
    <t>siêu thị, sx bánh</t>
  </si>
  <si>
    <t>357 ký/ngày</t>
  </si>
  <si>
    <t>&gt;300 triệu/ tháng</t>
  </si>
  <si>
    <t>Công ty TNHH Thực phẩm Na Na</t>
  </si>
  <si>
    <t>14/10/2016</t>
  </si>
  <si>
    <t>107/23</t>
  </si>
  <si>
    <t>70/3C kp Bình Đáng, p. Bình Hòa, thuận an, bd</t>
  </si>
  <si>
    <t>Vũ Văn Tâm</t>
  </si>
  <si>
    <t>0988801078</t>
  </si>
  <si>
    <t>si rô, bột bánh, rau câu, bột kem</t>
  </si>
  <si>
    <t>150 triệu/tháng</t>
  </si>
  <si>
    <t>208/QĐ-SCT</t>
  </si>
  <si>
    <t>17/10/2016</t>
  </si>
  <si>
    <t>8/2016/QLCN/GCNATTP-SCT</t>
  </si>
  <si>
    <t>31/10/2016</t>
  </si>
  <si>
    <t>9/2016/QLCN/GCNATTP-SCT</t>
  </si>
  <si>
    <t>Chi nhánh Công ty TNHH MM Mega Market (Việt Nam)</t>
  </si>
  <si>
    <t>14/12/2016</t>
  </si>
  <si>
    <t>125/15</t>
  </si>
  <si>
    <t>Đại lộ Bình Dương, TDM, BD</t>
  </si>
  <si>
    <t>Trần Đình Hiếu</t>
  </si>
  <si>
    <t>0932562879</t>
  </si>
  <si>
    <t>sản xuất bánh trong siêu thị</t>
  </si>
  <si>
    <t>18 tấn/năm</t>
  </si>
  <si>
    <t>Công ty CP TTTM Lotte VN - CN BD</t>
  </si>
  <si>
    <t>21/12/2016</t>
  </si>
  <si>
    <t>131/18</t>
  </si>
  <si>
    <t>18/1/2017</t>
  </si>
  <si>
    <t>Lái Thiêu, Thuận An, BD</t>
  </si>
  <si>
    <t>Đinh Quốc Thắng</t>
  </si>
  <si>
    <t>0909876010</t>
  </si>
  <si>
    <t>Hong Won Sik</t>
  </si>
  <si>
    <t>85 tấn/năm</t>
  </si>
  <si>
    <t>243/QĐ-SCT</t>
  </si>
  <si>
    <t>19/12/2016</t>
  </si>
  <si>
    <t>26/12/2016</t>
  </si>
  <si>
    <t>10/2016/QLCN/GCNATTP-SCT</t>
  </si>
  <si>
    <t>29/12/2016</t>
  </si>
  <si>
    <t>Ngày: 01 / 01 /2017</t>
  </si>
  <si>
    <t>CN Công ty CP Acecook VN tại BD</t>
  </si>
  <si>
    <t>008/008</t>
  </si>
  <si>
    <t>1B phường An Phú, Thuận An, BD</t>
  </si>
  <si>
    <t>Hoàng Thị Ngọc Tú</t>
  </si>
  <si>
    <t>0977869524</t>
  </si>
  <si>
    <t>sản xuất mì, phở, bún</t>
  </si>
  <si>
    <t>Cty TNHH Hock Hin (VN) Foodstuffs Manufaturing</t>
  </si>
  <si>
    <t>13/2/2017</t>
  </si>
  <si>
    <t>009/009</t>
  </si>
  <si>
    <t>13/3/2017</t>
  </si>
  <si>
    <t>Số 2A VSIP II-A, đường số 12, KCN Việt Nam - Singapore II-A, Tân Uyên, BD</t>
  </si>
  <si>
    <t>Nguyễn Viết Thành</t>
  </si>
  <si>
    <t>0918616261</t>
  </si>
  <si>
    <t>Lee Swee Huat</t>
  </si>
  <si>
    <t>SP dạng sợi từ gạo, từ lúa mì, bột mì</t>
  </si>
  <si>
    <t>9360 tấn/năm</t>
  </si>
  <si>
    <t>Công ty TNHH Lotte VN</t>
  </si>
  <si>
    <t>15/2/2017</t>
  </si>
  <si>
    <t>011/011</t>
  </si>
  <si>
    <t>15/3/2017</t>
  </si>
  <si>
    <t>Phú Thọ, TDM, BD</t>
  </si>
  <si>
    <t>Phạm Thị Diễm</t>
  </si>
  <si>
    <t>bánh, kẹo</t>
  </si>
  <si>
    <t>1.800.000kg/năm</t>
  </si>
  <si>
    <t>20/2/2017</t>
  </si>
  <si>
    <t>22/2/2017</t>
  </si>
  <si>
    <t>01/2017/QLCN/GCNATTP-SCT</t>
  </si>
  <si>
    <t>28/2/2017</t>
  </si>
  <si>
    <t>28/2/2020</t>
  </si>
  <si>
    <t>02/2017/QLCN/GCNATTP-SCT</t>
  </si>
  <si>
    <t>27/2/2017</t>
  </si>
  <si>
    <t>Công ty TNHH Heart of Darkness VN</t>
  </si>
  <si>
    <t>15/15</t>
  </si>
  <si>
    <t>Số 30, đường số 4, KCN Việt Nam - Singapore, phường Bình Hoà, Thuận An, BD</t>
  </si>
  <si>
    <t>Lý Thuỵ Triều</t>
  </si>
  <si>
    <t>0936152083</t>
  </si>
  <si>
    <t>Yamada Akihiro</t>
  </si>
  <si>
    <t>John Somerset Pemberton</t>
  </si>
  <si>
    <t>bia</t>
  </si>
  <si>
    <t>200.000 lít/năm</t>
  </si>
  <si>
    <t>12/QĐ-SCT</t>
  </si>
  <si>
    <t>21/QĐ-SCT</t>
  </si>
  <si>
    <t>22/3/2017</t>
  </si>
  <si>
    <t>03/2017/QLCN/GCNATTP-SCT</t>
  </si>
  <si>
    <t>24/3/2017</t>
  </si>
  <si>
    <t>Nguyễn Thanh Hà</t>
  </si>
  <si>
    <t>24/3/2020</t>
  </si>
  <si>
    <t>04/2017/QLCN/GCNATTP-SCT</t>
  </si>
  <si>
    <t>Công ty TNHH Nitto Fuji - International VN</t>
  </si>
  <si>
    <t>26/16</t>
  </si>
  <si>
    <t>Số 49 VSIP, đường số 8, KCN VN-Singapore, Thuận An, BD</t>
  </si>
  <si>
    <t>Lê Văn Quang</t>
  </si>
  <si>
    <t>0944487599</t>
  </si>
  <si>
    <t>6000 tấn/năm</t>
  </si>
  <si>
    <t>44/QĐ-SCT</t>
  </si>
  <si>
    <t>Công ty TNHH Jimmy Food</t>
  </si>
  <si>
    <t>14/4/2017</t>
  </si>
  <si>
    <t>32/17</t>
  </si>
  <si>
    <t>28/4/2017</t>
  </si>
  <si>
    <t>KCN Bàu Bàng, xã Lai Uyên, Bàu Bàng</t>
  </si>
  <si>
    <t>The, Thiam Heng</t>
  </si>
  <si>
    <t>Mạnh Thị Hoàn</t>
  </si>
  <si>
    <t>0975105133</t>
  </si>
  <si>
    <t>bún gạo khô</t>
  </si>
  <si>
    <t>388 tấn/ năm loại A, 388 tấn/năm loại B</t>
  </si>
  <si>
    <t>Cấp lại do thay đổi tên DN</t>
  </si>
  <si>
    <t>05/2017/QLCN/GCNATTP-SCT</t>
  </si>
  <si>
    <t>24/4/2017</t>
  </si>
  <si>
    <t>19/4/2017</t>
  </si>
  <si>
    <t>19/4/2020</t>
  </si>
  <si>
    <t>06/2017/QLCN/GCNATTP-SCT</t>
  </si>
  <si>
    <t>24/4/2020</t>
  </si>
  <si>
    <t>Cty TNHH Thực phẩm Quảng Thịnh Phát</t>
  </si>
  <si>
    <t>53/32</t>
  </si>
  <si>
    <t>30/6/2017</t>
  </si>
  <si>
    <t>KP 5, P. Uyên Hưng, Tân Uyên, BD</t>
  </si>
  <si>
    <t>Chang Kuo Liang</t>
  </si>
  <si>
    <t>Mai Thị Thu</t>
  </si>
  <si>
    <t>01683229477</t>
  </si>
  <si>
    <t>500 tấn/năm</t>
  </si>
  <si>
    <t>97/QĐ-SCT</t>
  </si>
  <si>
    <t>Cty TNHH Aeon Việt Nam - Chi nhánh Bình Dương</t>
  </si>
  <si>
    <t>14/6/2017</t>
  </si>
  <si>
    <t>58/18</t>
  </si>
  <si>
    <t>Số 1, ĐL Bình Dương, Kp. Bình Giao, P. Thuận Giao, Tx. Thuận An, BD</t>
  </si>
  <si>
    <t>Yasuo Nishitohge</t>
  </si>
  <si>
    <t>Nguyễn Thị Phương Thảo</t>
  </si>
  <si>
    <t>SX bánh từ bột</t>
  </si>
  <si>
    <t>150 tấn/ năm</t>
  </si>
  <si>
    <t>Cty TNHH MTV Đồ uống Toàn Cầu</t>
  </si>
  <si>
    <t>21/6/2017</t>
  </si>
  <si>
    <t>66/19</t>
  </si>
  <si>
    <t>19/7/2017</t>
  </si>
  <si>
    <t>Thửa đất số 152, tờ bản đồ số 59,tổ 5, kp7, phường Uyên Hưng, Tân Uyên, BD</t>
  </si>
  <si>
    <t>Lư Tú Anh</t>
  </si>
  <si>
    <t>0983858729</t>
  </si>
  <si>
    <t>sx rượu</t>
  </si>
  <si>
    <t>300.000 lít/ năm</t>
  </si>
  <si>
    <t>106/QĐ-SCT</t>
  </si>
  <si>
    <t>23/6/2017</t>
  </si>
  <si>
    <t>101/QĐ-SCT</t>
  </si>
  <si>
    <t>19/6/2017</t>
  </si>
  <si>
    <t>07/2017/QLCN/GCNATTP-SCT</t>
  </si>
  <si>
    <t>28/6/2017</t>
  </si>
  <si>
    <t>28/6/2020</t>
  </si>
  <si>
    <t>08/2017/QLCN/GCNATTP-SCT</t>
  </si>
  <si>
    <t>Công ty CP Fanny Việt Nam</t>
  </si>
  <si>
    <t>80/20</t>
  </si>
  <si>
    <t>Lô C1, KCN Việt Hương , Thuận Giao, Thuận An, BD</t>
  </si>
  <si>
    <t>Lê Thị Cẩm Linh</t>
  </si>
  <si>
    <t>0918727481</t>
  </si>
  <si>
    <t>Kem các loại</t>
  </si>
  <si>
    <t>400.000 lít/ năm</t>
  </si>
  <si>
    <t>13/7/2017</t>
  </si>
  <si>
    <t>09/2017/QLCN/GCNATTP-SCT</t>
  </si>
  <si>
    <t>18/7/2017</t>
  </si>
  <si>
    <t>18/7/2020</t>
  </si>
  <si>
    <t>08/7/2020</t>
  </si>
  <si>
    <t>147/QĐ-SCT</t>
  </si>
  <si>
    <t>10/2017/QLCN/GCNATTP-SCT</t>
  </si>
  <si>
    <t>10/2/2017</t>
  </si>
  <si>
    <t>7/4/2017</t>
  </si>
  <si>
    <t>90/21</t>
  </si>
  <si>
    <t>63/3 Tổ 15, KP Bình Giao, P. Thuận Giao, Thuận An, BD</t>
  </si>
  <si>
    <t>Phan Thị Thương</t>
  </si>
  <si>
    <t>0913642522</t>
  </si>
  <si>
    <t>CT HĐTV</t>
  </si>
  <si>
    <t>mì, bún, nui, phở</t>
  </si>
  <si>
    <t>&lt;3 tấn/ngày</t>
  </si>
  <si>
    <t>Cty TNHH Thực phẩm Nissin VN</t>
  </si>
  <si>
    <t>92/22</t>
  </si>
  <si>
    <t>Lê Thị Lệ Huyền</t>
  </si>
  <si>
    <t>0982995057</t>
  </si>
  <si>
    <t>Utahiro Inui</t>
  </si>
  <si>
    <t>Cty TNHH P.R.Foodland (VN)</t>
  </si>
  <si>
    <t>93/23</t>
  </si>
  <si>
    <t>Lô D-7J-CN, D-7L2-CN KCN Mỹ Phước 3, Thới Hòa, Bến Cát, BD</t>
  </si>
  <si>
    <t>Nguyễn Lương Quyền</t>
  </si>
  <si>
    <t>0906907886</t>
  </si>
  <si>
    <t>Sinothok Duenphen</t>
  </si>
  <si>
    <t>161/QĐ-SCT</t>
  </si>
  <si>
    <t>11/2017/QLCN/GCNATTP-SCT</t>
  </si>
  <si>
    <t>12/2017/QLCN/GCNATTP-SCT</t>
  </si>
  <si>
    <t>Cty TNHH Uni-President VN</t>
  </si>
  <si>
    <t>118/24</t>
  </si>
  <si>
    <t>Số 16-18-20, đường D9T, KCN Sóng Thần 2, P. Dĩ An, Dĩ An, BD</t>
  </si>
  <si>
    <t>Chen I Shen</t>
  </si>
  <si>
    <t>Võ Nữ Ngọc Minh</t>
  </si>
  <si>
    <t>0986541078</t>
  </si>
  <si>
    <t>75.000 tấn/năm</t>
  </si>
  <si>
    <t>Công ty TNHH SX TM DV Trí Khang</t>
  </si>
  <si>
    <t>130/25</t>
  </si>
  <si>
    <t>Ấp 2, xã Hội Nghĩa, Tân Uyên, Bình Dương</t>
  </si>
  <si>
    <t>Trương Anh Vinh</t>
  </si>
  <si>
    <t>0945183468</t>
  </si>
  <si>
    <t>13/2017/QLCN/GCNATTP-SCT</t>
  </si>
  <si>
    <t>14/2017/QLCN/GCNATTP-SCT</t>
  </si>
  <si>
    <t>Cty TNHH Jimmy Food</t>
  </si>
  <si>
    <t>146/26</t>
  </si>
  <si>
    <t>Lô A-5E-CN, KCN Bàu Bàng, xã Lai Uyên, huyện Bàu Bàng, BD</t>
  </si>
  <si>
    <t>Nguyễn Ngọc Dung</t>
  </si>
  <si>
    <t>0985348990</t>
  </si>
  <si>
    <t>2155 tấn/ năm</t>
  </si>
  <si>
    <t>Chi nhánh Cty TNHH MM Mega Market (VN) tại Bình Dương</t>
  </si>
  <si>
    <t>147/12</t>
  </si>
  <si>
    <t>ĐL Bình Dương, phường Phú Thọ, TDM, BD</t>
  </si>
  <si>
    <t>Phạm Xuân Sang</t>
  </si>
  <si>
    <t>cấp lại</t>
  </si>
  <si>
    <t>15/2017/QLCN/GCNATTP-SCT</t>
  </si>
  <si>
    <t>159/QĐ-SCT</t>
  </si>
  <si>
    <t>24/110/2017</t>
  </si>
  <si>
    <t>16/2017/QLCN/GCNATTP-SCT</t>
  </si>
  <si>
    <t>17/2017/QLCN/GCNATTP-SCT</t>
  </si>
  <si>
    <t>161/29</t>
  </si>
  <si>
    <t>P2.2-X2-Module 1, Lô E9 và E10, KCN Nam Tân Uyên mở rộng, xã Hội Nghĩa, Tân Uyên, BD</t>
  </si>
  <si>
    <t>CN Công ty TNHH TP Thái Sơn - Xưởng SX Bình Dương</t>
  </si>
  <si>
    <t>163/30</t>
  </si>
  <si>
    <t>Cty CP TM Phan Nam Mon Te Ro Sa</t>
  </si>
  <si>
    <t>160/28</t>
  </si>
  <si>
    <t>Số 1B, Lô 133, Đại lộ Độc Lập, KCN Sóng Thần 1, Dĩ An, BD</t>
  </si>
  <si>
    <t>Đặng Thị Ngọc Hà</t>
  </si>
  <si>
    <t>01634054298</t>
  </si>
  <si>
    <t>Dương Hoàng Vũ</t>
  </si>
  <si>
    <t>SX kem</t>
  </si>
  <si>
    <t>450 tấn/năm</t>
  </si>
  <si>
    <t>235/QĐ-SCT</t>
  </si>
  <si>
    <t>18/2017/QLCN/GCNATTP-SCT</t>
  </si>
  <si>
    <t>19/2017/QLCN/GCNATTP-SCT</t>
  </si>
  <si>
    <t>Công ty TNHH S5 Sài Gòn</t>
  </si>
  <si>
    <t>168/31</t>
  </si>
  <si>
    <t>Số 16 VSIP, đường số 2, KCN Việt Nam - Singapore, P. Bình Hòa, Thuận An, Bình Dương</t>
  </si>
  <si>
    <t>Lê Nhật Hạnh</t>
  </si>
  <si>
    <t>0901599942</t>
  </si>
  <si>
    <t>Y?asuhiro Tsukamoto</t>
  </si>
  <si>
    <t>Sản xuất bánh từ bột</t>
  </si>
  <si>
    <t>200 tấn/năm</t>
  </si>
  <si>
    <t>20/2017/QLCN/GCNATTP-SCT</t>
  </si>
  <si>
    <t>21/2017/QLCN/GCNATTP-SCT</t>
  </si>
  <si>
    <t>Số 2A VSIP II-A, đường số 12, KCN Việt Nam - Singapore II-A, TX Tân Uyên, Bình Dương</t>
  </si>
  <si>
    <t>bún</t>
  </si>
  <si>
    <t>Công ty TNHH Hock Hin (VN) Foodstuffs Manufacturing</t>
  </si>
  <si>
    <t>Công ty  TNHH Greenie Scoop</t>
  </si>
  <si>
    <t>888 ĐL BD; Thuận Giao, Thuận An, BD</t>
  </si>
  <si>
    <t>01/2018/QLCN/GCNATTP-SCT</t>
  </si>
  <si>
    <t xml:space="preserve">Công ty CP Rượu Quốc Tế </t>
  </si>
  <si>
    <t>Thửa 270, Bản đồ 7, tổ 1, KP Phước Hải, P. Thái Hòa, Tân Uyên, Bình Dương</t>
  </si>
  <si>
    <t>02/2018/QLCN/GCNATTP-SCT</t>
  </si>
  <si>
    <t>03/2018/QLCN/GCNATTP-SCT</t>
  </si>
  <si>
    <t>Công ty TNHH URC Việt Nam</t>
  </si>
  <si>
    <t>Số 42 VSIP Đại lộ Tự do, KCN VN-Sin, P. An Phú, Thuận An, BD</t>
  </si>
  <si>
    <t>Cà phê uống liền và bột kem không sữa</t>
  </si>
  <si>
    <t>Công ty TNHH TP Phú Gia Thành</t>
  </si>
  <si>
    <t>Khu phố 1B, P. An Phú, Thuận An, Bình Dương</t>
  </si>
  <si>
    <t>kẹo</t>
  </si>
  <si>
    <t xml:space="preserve">Chi nhánh Công ty CP TP Sun Do - Cơ sở 2 </t>
  </si>
  <si>
    <t>526 Quốc lộ 13, KP Nguyễn Trãi, P. Lái Thiêu, Thuận An, Bình Dương</t>
  </si>
  <si>
    <t>04/2018//QLCN/GCNATTP-SCT</t>
  </si>
  <si>
    <t>05/2018//QLCN/GCNATTP-SCT</t>
  </si>
  <si>
    <t>06/2018//QLCN/GCNATTP-SCT</t>
  </si>
  <si>
    <t>Cty TNHH Phúc Gia An</t>
  </si>
  <si>
    <t>Số 01/A, tổ 1, ấp 1, xã Hội Nghĩa, Tân Uyên, BD</t>
  </si>
  <si>
    <t>3613777 - 3613111</t>
  </si>
  <si>
    <t>trà bí đao, trà sữa, thạch</t>
  </si>
  <si>
    <t>Công ty TNHH Thực phẩm Bake V</t>
  </si>
  <si>
    <t>33/3 Đại lộ BD, KP Trung, P. Vĩnh Phú, Thuận An, BD</t>
  </si>
  <si>
    <t>07/2018//QLCN/GCNATTP-SCT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</si>
</sst>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0"/>
    <numFmt numFmtId="181" formatCode="[$-409]dddd\,\ mmmm\ dd\,\ yyyy"/>
    <numFmt numFmtId="182" formatCode="[$-409]h:mm:ss\ AM/PM"/>
    <numFmt numFmtId="183" formatCode="[$-F400]h:mm:ss\ AM/PM"/>
    <numFmt numFmtId="184" formatCode="dd/mm\ yyyy;@"/>
    <numFmt numFmtId="185" formatCode="[$-1010000]d/m/yyyy;@"/>
    <numFmt numFmtId="186" formatCode="0.000"/>
  </numFmts>
  <fonts count="74">
    <font>
      <sz val="10"/>
      <name val="Arial"/>
      <family val="0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sz val="14"/>
      <name val="Wingdings"/>
      <family val="0"/>
    </font>
    <font>
      <b/>
      <sz val="12"/>
      <color indexed="17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30"/>
      <name val="Times New Roman"/>
      <family val="1"/>
    </font>
    <font>
      <u val="single"/>
      <sz val="10"/>
      <name val="Arial"/>
      <family val="2"/>
    </font>
    <font>
      <i/>
      <sz val="12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3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14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 quotePrefix="1">
      <alignment vertical="center" wrapText="1"/>
    </xf>
    <xf numFmtId="14" fontId="1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vertical="center" wrapText="1"/>
    </xf>
    <xf numFmtId="0" fontId="2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5" fillId="0" borderId="0" xfId="0" applyNumberFormat="1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 quotePrefix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14" fontId="3" fillId="0" borderId="10" xfId="0" applyNumberFormat="1" applyFont="1" applyBorder="1" applyAlignment="1">
      <alignment vertical="center"/>
    </xf>
    <xf numFmtId="17" fontId="59" fillId="0" borderId="10" xfId="53" applyNumberFormat="1" applyBorder="1" applyAlignment="1" applyProtection="1">
      <alignment vertical="center" wrapText="1"/>
      <protection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 quotePrefix="1">
      <alignment/>
    </xf>
    <xf numFmtId="0" fontId="59" fillId="0" borderId="10" xfId="53" applyBorder="1" applyAlignment="1" applyProtection="1">
      <alignment horizontal="right" vertical="center" wrapText="1"/>
      <protection/>
    </xf>
    <xf numFmtId="14" fontId="59" fillId="0" borderId="10" xfId="53" applyNumberFormat="1" applyBorder="1" applyAlignment="1" applyProtection="1">
      <alignment horizontal="right" vertical="center" wrapText="1"/>
      <protection/>
    </xf>
    <xf numFmtId="3" fontId="18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Border="1" applyAlignment="1" quotePrefix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59" fillId="0" borderId="0" xfId="53" applyAlignment="1" applyProtection="1">
      <alignment vertical="center" wrapText="1"/>
      <protection/>
    </xf>
    <xf numFmtId="0" fontId="59" fillId="0" borderId="10" xfId="53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 quotePrefix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vertical="center" wrapText="1"/>
    </xf>
    <xf numFmtId="1" fontId="14" fillId="33" borderId="10" xfId="0" applyNumberFormat="1" applyFont="1" applyFill="1" applyBorder="1" applyAlignment="1">
      <alignment horizontal="right" vertical="center" wrapText="1"/>
    </xf>
    <xf numFmtId="14" fontId="14" fillId="33" borderId="10" xfId="0" applyNumberFormat="1" applyFont="1" applyFill="1" applyBorder="1" applyAlignment="1" quotePrefix="1">
      <alignment horizontal="right" vertical="center" wrapText="1"/>
    </xf>
    <xf numFmtId="14" fontId="14" fillId="33" borderId="10" xfId="0" applyNumberFormat="1" applyFont="1" applyFill="1" applyBorder="1" applyAlignment="1">
      <alignment horizontal="right" vertical="center" wrapText="1"/>
    </xf>
    <xf numFmtId="3" fontId="14" fillId="33" borderId="10" xfId="0" applyNumberFormat="1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4" fontId="59" fillId="33" borderId="10" xfId="53" applyNumberFormat="1" applyFill="1" applyBorder="1" applyAlignment="1" applyProtection="1">
      <alignment vertical="center" wrapText="1"/>
      <protection/>
    </xf>
    <xf numFmtId="14" fontId="3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0" fontId="19" fillId="0" borderId="10" xfId="53" applyFont="1" applyBorder="1" applyAlignment="1" applyProtection="1">
      <alignment vertical="center" wrapText="1"/>
      <protection/>
    </xf>
    <xf numFmtId="0" fontId="19" fillId="33" borderId="10" xfId="53" applyFont="1" applyFill="1" applyBorder="1" applyAlignment="1" applyProtection="1">
      <alignment vertical="center" wrapText="1"/>
      <protection/>
    </xf>
    <xf numFmtId="180" fontId="14" fillId="33" borderId="1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1" fontId="14" fillId="33" borderId="10" xfId="0" applyNumberFormat="1" applyFont="1" applyFill="1" applyBorder="1" applyAlignment="1" quotePrefix="1">
      <alignment horizontal="right" vertical="center" wrapText="1"/>
    </xf>
    <xf numFmtId="0" fontId="59" fillId="33" borderId="10" xfId="53" applyFill="1" applyBorder="1" applyAlignment="1" applyProtection="1">
      <alignment vertical="center" wrapText="1"/>
      <protection/>
    </xf>
    <xf numFmtId="179" fontId="14" fillId="0" borderId="10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4" fontId="3" fillId="34" borderId="10" xfId="0" applyNumberFormat="1" applyFont="1" applyFill="1" applyBorder="1" applyAlignment="1">
      <alignment horizontal="right" vertical="center" wrapText="1"/>
    </xf>
    <xf numFmtId="14" fontId="14" fillId="34" borderId="10" xfId="0" applyNumberFormat="1" applyFont="1" applyFill="1" applyBorder="1" applyAlignment="1">
      <alignment vertical="center" wrapText="1"/>
    </xf>
    <xf numFmtId="1" fontId="14" fillId="34" borderId="10" xfId="0" applyNumberFormat="1" applyFont="1" applyFill="1" applyBorder="1" applyAlignment="1" quotePrefix="1">
      <alignment horizontal="right" vertical="center" wrapText="1"/>
    </xf>
    <xf numFmtId="1" fontId="14" fillId="34" borderId="10" xfId="0" applyNumberFormat="1" applyFont="1" applyFill="1" applyBorder="1" applyAlignment="1">
      <alignment horizontal="right" vertical="center" wrapText="1"/>
    </xf>
    <xf numFmtId="14" fontId="14" fillId="34" borderId="10" xfId="0" applyNumberFormat="1" applyFont="1" applyFill="1" applyBorder="1" applyAlignment="1" quotePrefix="1">
      <alignment horizontal="right" vertical="center" wrapText="1"/>
    </xf>
    <xf numFmtId="14" fontId="14" fillId="34" borderId="10" xfId="0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horizontal="right" vertical="center" wrapText="1"/>
    </xf>
    <xf numFmtId="14" fontId="3" fillId="34" borderId="10" xfId="0" applyNumberFormat="1" applyFont="1" applyFill="1" applyBorder="1" applyAlignment="1">
      <alignment vertical="center" wrapText="1"/>
    </xf>
    <xf numFmtId="14" fontId="59" fillId="34" borderId="10" xfId="53" applyNumberForma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>
      <alignment vertical="center"/>
    </xf>
    <xf numFmtId="0" fontId="59" fillId="34" borderId="10" xfId="53" applyFill="1" applyBorder="1" applyAlignment="1" applyProtection="1">
      <alignment vertical="center" wrapText="1"/>
      <protection/>
    </xf>
    <xf numFmtId="14" fontId="3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14" fontId="1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 quotePrefix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4" fontId="59" fillId="0" borderId="10" xfId="53" applyNumberFormat="1" applyFill="1" applyBorder="1" applyAlignment="1" applyProtection="1">
      <alignment vertical="center" wrapText="1"/>
      <protection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9" fillId="0" borderId="10" xfId="53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59" fillId="36" borderId="10" xfId="53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59" fillId="0" borderId="0" xfId="53" applyFill="1" applyBorder="1" applyAlignment="1" applyProtection="1">
      <alignment vertical="center" wrapText="1"/>
      <protection/>
    </xf>
    <xf numFmtId="0" fontId="20" fillId="36" borderId="10" xfId="53" applyFont="1" applyFill="1" applyBorder="1" applyAlignment="1" applyProtection="1">
      <alignment vertical="center" wrapText="1"/>
      <protection/>
    </xf>
    <xf numFmtId="0" fontId="3" fillId="37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2" fontId="0" fillId="0" borderId="0" xfId="0" applyNumberFormat="1" applyAlignment="1">
      <alignment horizontal="right"/>
    </xf>
    <xf numFmtId="2" fontId="67" fillId="0" borderId="0" xfId="0" applyNumberFormat="1" applyFont="1" applyAlignment="1">
      <alignment horizontal="right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right"/>
    </xf>
    <xf numFmtId="14" fontId="15" fillId="0" borderId="10" xfId="0" applyNumberFormat="1" applyFont="1" applyBorder="1" applyAlignment="1">
      <alignment wrapText="1"/>
    </xf>
    <xf numFmtId="1" fontId="15" fillId="0" borderId="10" xfId="0" applyNumberFormat="1" applyFont="1" applyBorder="1" applyAlignment="1">
      <alignment horizontal="right"/>
    </xf>
    <xf numFmtId="14" fontId="15" fillId="0" borderId="10" xfId="0" applyNumberFormat="1" applyFont="1" applyBorder="1" applyAlignment="1">
      <alignment/>
    </xf>
    <xf numFmtId="14" fontId="15" fillId="0" borderId="10" xfId="0" applyNumberFormat="1" applyFont="1" applyBorder="1" applyAlignment="1" quotePrefix="1">
      <alignment horizontal="right"/>
    </xf>
    <xf numFmtId="14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14" fontId="15" fillId="0" borderId="10" xfId="0" applyNumberFormat="1" applyFont="1" applyBorder="1" applyAlignment="1">
      <alignment/>
    </xf>
    <xf numFmtId="0" fontId="59" fillId="0" borderId="10" xfId="53" applyBorder="1" applyAlignment="1" applyProtection="1">
      <alignment horizontal="right"/>
      <protection/>
    </xf>
    <xf numFmtId="0" fontId="59" fillId="0" borderId="10" xfId="53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67" fillId="0" borderId="10" xfId="0" applyNumberFormat="1" applyFont="1" applyBorder="1" applyAlignment="1">
      <alignment horizontal="right"/>
    </xf>
    <xf numFmtId="0" fontId="0" fillId="37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 quotePrefix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 quotePrefix="1">
      <alignment/>
    </xf>
    <xf numFmtId="0" fontId="6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59" fillId="0" borderId="10" xfId="53" applyBorder="1" applyAlignment="1" applyProtection="1">
      <alignment/>
      <protection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69" fillId="37" borderId="0" xfId="0" applyFont="1" applyFill="1" applyBorder="1" applyAlignment="1">
      <alignment vertical="center"/>
    </xf>
    <xf numFmtId="0" fontId="69" fillId="38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vertical="center" wrapText="1"/>
    </xf>
    <xf numFmtId="0" fontId="67" fillId="0" borderId="0" xfId="0" applyFont="1" applyBorder="1" applyAlignment="1" quotePrefix="1">
      <alignment/>
    </xf>
    <xf numFmtId="0" fontId="67" fillId="37" borderId="0" xfId="0" applyFont="1" applyFill="1" applyBorder="1" applyAlignment="1" quotePrefix="1">
      <alignment wrapText="1"/>
    </xf>
    <xf numFmtId="0" fontId="67" fillId="0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1" fillId="37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4" fontId="14" fillId="0" borderId="10" xfId="0" applyNumberFormat="1" applyFont="1" applyFill="1" applyBorder="1" applyAlignment="1" quotePrefix="1">
      <alignment horizontal="right" vertical="center" wrapText="1"/>
    </xf>
    <xf numFmtId="14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 quotePrefix="1">
      <alignment vertical="center" wrapText="1"/>
    </xf>
    <xf numFmtId="1" fontId="14" fillId="0" borderId="10" xfId="0" applyNumberFormat="1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 quotePrefix="1">
      <alignment horizontal="right" vertical="center" wrapText="1"/>
    </xf>
    <xf numFmtId="14" fontId="14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4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 quotePrefix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2" fillId="37" borderId="10" xfId="0" applyFont="1" applyFill="1" applyBorder="1" applyAlignment="1">
      <alignment vertical="center" wrapText="1"/>
    </xf>
    <xf numFmtId="14" fontId="3" fillId="37" borderId="10" xfId="0" applyNumberFormat="1" applyFont="1" applyFill="1" applyBorder="1" applyAlignment="1">
      <alignment horizontal="right" vertical="center" wrapText="1"/>
    </xf>
    <xf numFmtId="2" fontId="3" fillId="37" borderId="10" xfId="0" applyNumberFormat="1" applyFont="1" applyFill="1" applyBorder="1" applyAlignment="1">
      <alignment horizontal="right" vertical="center" wrapText="1"/>
    </xf>
    <xf numFmtId="2" fontId="69" fillId="37" borderId="10" xfId="0" applyNumberFormat="1" applyFont="1" applyFill="1" applyBorder="1" applyAlignment="1">
      <alignment horizontal="right" vertical="center" wrapText="1"/>
    </xf>
    <xf numFmtId="14" fontId="14" fillId="37" borderId="10" xfId="0" applyNumberFormat="1" applyFont="1" applyFill="1" applyBorder="1" applyAlignment="1">
      <alignment vertical="center" wrapText="1"/>
    </xf>
    <xf numFmtId="1" fontId="14" fillId="37" borderId="10" xfId="0" applyNumberFormat="1" applyFont="1" applyFill="1" applyBorder="1" applyAlignment="1">
      <alignment horizontal="right" vertical="center" wrapText="1"/>
    </xf>
    <xf numFmtId="14" fontId="14" fillId="37" borderId="10" xfId="0" applyNumberFormat="1" applyFont="1" applyFill="1" applyBorder="1" applyAlignment="1" quotePrefix="1">
      <alignment horizontal="right" vertical="center" wrapText="1"/>
    </xf>
    <xf numFmtId="14" fontId="14" fillId="37" borderId="10" xfId="0" applyNumberFormat="1" applyFont="1" applyFill="1" applyBorder="1" applyAlignment="1">
      <alignment horizontal="right" vertical="center" wrapText="1"/>
    </xf>
    <xf numFmtId="3" fontId="14" fillId="37" borderId="10" xfId="0" applyNumberFormat="1" applyFont="1" applyFill="1" applyBorder="1" applyAlignment="1">
      <alignment horizontal="right" vertical="center" wrapText="1"/>
    </xf>
    <xf numFmtId="3" fontId="13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vertical="center" wrapText="1"/>
    </xf>
    <xf numFmtId="14" fontId="3" fillId="37" borderId="10" xfId="0" applyNumberFormat="1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 wrapText="1"/>
    </xf>
    <xf numFmtId="14" fontId="3" fillId="38" borderId="10" xfId="0" applyNumberFormat="1" applyFont="1" applyFill="1" applyBorder="1" applyAlignment="1">
      <alignment horizontal="right" vertical="center" wrapText="1"/>
    </xf>
    <xf numFmtId="2" fontId="3" fillId="38" borderId="10" xfId="0" applyNumberFormat="1" applyFont="1" applyFill="1" applyBorder="1" applyAlignment="1">
      <alignment horizontal="right" vertical="center" wrapText="1"/>
    </xf>
    <xf numFmtId="2" fontId="69" fillId="38" borderId="10" xfId="0" applyNumberFormat="1" applyFont="1" applyFill="1" applyBorder="1" applyAlignment="1">
      <alignment horizontal="right" vertical="center" wrapText="1"/>
    </xf>
    <xf numFmtId="14" fontId="14" fillId="38" borderId="10" xfId="0" applyNumberFormat="1" applyFont="1" applyFill="1" applyBorder="1" applyAlignment="1">
      <alignment vertical="center" wrapText="1"/>
    </xf>
    <xf numFmtId="1" fontId="14" fillId="38" borderId="10" xfId="0" applyNumberFormat="1" applyFont="1" applyFill="1" applyBorder="1" applyAlignment="1">
      <alignment horizontal="right" vertical="center" wrapText="1"/>
    </xf>
    <xf numFmtId="14" fontId="14" fillId="38" borderId="10" xfId="0" applyNumberFormat="1" applyFont="1" applyFill="1" applyBorder="1" applyAlignment="1" quotePrefix="1">
      <alignment horizontal="right" vertical="center" wrapText="1"/>
    </xf>
    <xf numFmtId="14" fontId="14" fillId="38" borderId="10" xfId="0" applyNumberFormat="1" applyFont="1" applyFill="1" applyBorder="1" applyAlignment="1">
      <alignment horizontal="right" vertical="center" wrapText="1"/>
    </xf>
    <xf numFmtId="3" fontId="14" fillId="38" borderId="10" xfId="0" applyNumberFormat="1" applyFont="1" applyFill="1" applyBorder="1" applyAlignment="1">
      <alignment horizontal="right" vertical="center" wrapText="1"/>
    </xf>
    <xf numFmtId="3" fontId="13" fillId="38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14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14" fontId="3" fillId="38" borderId="10" xfId="0" applyNumberFormat="1" applyFont="1" applyFill="1" applyBorder="1" applyAlignment="1">
      <alignment horizontal="right" vertical="center"/>
    </xf>
    <xf numFmtId="14" fontId="3" fillId="38" borderId="10" xfId="0" applyNumberFormat="1" applyFont="1" applyFill="1" applyBorder="1" applyAlignment="1">
      <alignment vertical="center"/>
    </xf>
    <xf numFmtId="0" fontId="14" fillId="0" borderId="10" xfId="0" applyNumberFormat="1" applyFont="1" applyBorder="1" applyAlignment="1">
      <alignment horizontal="right" vertical="center" wrapText="1"/>
    </xf>
    <xf numFmtId="14" fontId="69" fillId="37" borderId="10" xfId="0" applyNumberFormat="1" applyFont="1" applyFill="1" applyBorder="1" applyAlignment="1">
      <alignment vertical="center" wrapText="1"/>
    </xf>
    <xf numFmtId="0" fontId="14" fillId="37" borderId="10" xfId="0" applyNumberFormat="1" applyFont="1" applyFill="1" applyBorder="1" applyAlignment="1">
      <alignment horizontal="right" vertical="center" wrapText="1"/>
    </xf>
    <xf numFmtId="14" fontId="3" fillId="37" borderId="10" xfId="0" applyNumberFormat="1" applyFont="1" applyFill="1" applyBorder="1" applyAlignment="1">
      <alignment horizontal="right"/>
    </xf>
    <xf numFmtId="14" fontId="3" fillId="37" borderId="10" xfId="0" applyNumberFormat="1" applyFont="1" applyFill="1" applyBorder="1" applyAlignment="1">
      <alignment vertical="center"/>
    </xf>
    <xf numFmtId="14" fontId="69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right"/>
    </xf>
    <xf numFmtId="14" fontId="70" fillId="0" borderId="10" xfId="53" applyNumberFormat="1" applyFont="1" applyFill="1" applyBorder="1" applyAlignment="1" applyProtection="1">
      <alignment vertical="center" wrapText="1"/>
      <protection/>
    </xf>
    <xf numFmtId="0" fontId="70" fillId="0" borderId="10" xfId="53" applyFont="1" applyFill="1" applyBorder="1" applyAlignment="1" applyProtection="1">
      <alignment vertical="center" wrapText="1"/>
      <protection/>
    </xf>
    <xf numFmtId="0" fontId="70" fillId="0" borderId="10" xfId="53" applyFont="1" applyBorder="1" applyAlignment="1" applyProtection="1">
      <alignment vertical="center" wrapText="1"/>
      <protection/>
    </xf>
    <xf numFmtId="0" fontId="70" fillId="0" borderId="10" xfId="53" applyFont="1" applyFill="1" applyBorder="1" applyAlignment="1" applyProtection="1">
      <alignment horizontal="right" vertical="center" wrapText="1"/>
      <protection/>
    </xf>
    <xf numFmtId="14" fontId="70" fillId="0" borderId="10" xfId="53" applyNumberFormat="1" applyFont="1" applyBorder="1" applyAlignment="1" applyProtection="1">
      <alignment horizontal="right" vertical="center" wrapText="1"/>
      <protection/>
    </xf>
    <xf numFmtId="14" fontId="70" fillId="0" borderId="10" xfId="53" applyNumberFormat="1" applyFont="1" applyBorder="1" applyAlignment="1" applyProtection="1">
      <alignment vertical="center" wrapText="1"/>
      <protection/>
    </xf>
    <xf numFmtId="17" fontId="70" fillId="0" borderId="10" xfId="53" applyNumberFormat="1" applyFont="1" applyBorder="1" applyAlignment="1" applyProtection="1">
      <alignment vertical="center" wrapText="1"/>
      <protection/>
    </xf>
    <xf numFmtId="14" fontId="70" fillId="37" borderId="10" xfId="53" applyNumberFormat="1" applyFont="1" applyFill="1" applyBorder="1" applyAlignment="1" applyProtection="1">
      <alignment horizontal="right" vertical="center" wrapText="1"/>
      <protection/>
    </xf>
    <xf numFmtId="0" fontId="70" fillId="37" borderId="10" xfId="53" applyFont="1" applyFill="1" applyBorder="1" applyAlignment="1" applyProtection="1">
      <alignment vertical="center" wrapText="1"/>
      <protection/>
    </xf>
    <xf numFmtId="0" fontId="70" fillId="38" borderId="10" xfId="53" applyFont="1" applyFill="1" applyBorder="1" applyAlignment="1" applyProtection="1">
      <alignment vertical="center" wrapText="1"/>
      <protection/>
    </xf>
    <xf numFmtId="14" fontId="70" fillId="38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right"/>
    </xf>
    <xf numFmtId="49" fontId="69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 wrapText="1"/>
    </xf>
    <xf numFmtId="1" fontId="14" fillId="0" borderId="10" xfId="0" applyNumberFormat="1" applyFont="1" applyBorder="1" applyAlignment="1" quotePrefix="1">
      <alignment horizontal="right"/>
    </xf>
    <xf numFmtId="1" fontId="14" fillId="0" borderId="10" xfId="0" applyNumberFormat="1" applyFont="1" applyBorder="1" applyAlignment="1">
      <alignment horizontal="right"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 quotePrefix="1">
      <alignment horizontal="right"/>
    </xf>
    <xf numFmtId="14" fontId="14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70" fillId="0" borderId="10" xfId="53" applyFont="1" applyBorder="1" applyAlignment="1" applyProtection="1">
      <alignment horizontal="right"/>
      <protection/>
    </xf>
    <xf numFmtId="14" fontId="14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70" fillId="0" borderId="10" xfId="53" applyFont="1" applyBorder="1" applyAlignment="1" applyProtection="1">
      <alignment wrapText="1"/>
      <protection/>
    </xf>
    <xf numFmtId="14" fontId="69" fillId="0" borderId="10" xfId="0" applyNumberFormat="1" applyFont="1" applyBorder="1" applyAlignment="1">
      <alignment horizontal="right"/>
    </xf>
    <xf numFmtId="2" fontId="69" fillId="0" borderId="10" xfId="0" applyNumberFormat="1" applyFont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1" fontId="3" fillId="37" borderId="10" xfId="0" applyNumberFormat="1" applyFont="1" applyFill="1" applyBorder="1" applyAlignment="1">
      <alignment horizontal="right"/>
    </xf>
    <xf numFmtId="14" fontId="69" fillId="37" borderId="10" xfId="0" applyNumberFormat="1" applyFont="1" applyFill="1" applyBorder="1" applyAlignment="1">
      <alignment horizontal="right"/>
    </xf>
    <xf numFmtId="14" fontId="14" fillId="37" borderId="10" xfId="0" applyNumberFormat="1" applyFont="1" applyFill="1" applyBorder="1" applyAlignment="1">
      <alignment/>
    </xf>
    <xf numFmtId="1" fontId="14" fillId="37" borderId="10" xfId="0" applyNumberFormat="1" applyFont="1" applyFill="1" applyBorder="1" applyAlignment="1">
      <alignment horizontal="right"/>
    </xf>
    <xf numFmtId="14" fontId="14" fillId="37" borderId="10" xfId="0" applyNumberFormat="1" applyFont="1" applyFill="1" applyBorder="1" applyAlignment="1">
      <alignment horizontal="right"/>
    </xf>
    <xf numFmtId="3" fontId="14" fillId="37" borderId="10" xfId="0" applyNumberFormat="1" applyFont="1" applyFill="1" applyBorder="1" applyAlignment="1">
      <alignment horizontal="right"/>
    </xf>
    <xf numFmtId="3" fontId="13" fillId="37" borderId="10" xfId="0" applyNumberFormat="1" applyFont="1" applyFill="1" applyBorder="1" applyAlignment="1">
      <alignment horizontal="right"/>
    </xf>
    <xf numFmtId="0" fontId="70" fillId="37" borderId="10" xfId="53" applyFont="1" applyFill="1" applyBorder="1" applyAlignment="1" applyProtection="1">
      <alignment horizontal="right"/>
      <protection/>
    </xf>
    <xf numFmtId="14" fontId="14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4" fontId="14" fillId="37" borderId="10" xfId="0" applyNumberFormat="1" applyFont="1" applyFill="1" applyBorder="1" applyAlignment="1">
      <alignment wrapText="1"/>
    </xf>
    <xf numFmtId="0" fontId="14" fillId="37" borderId="10" xfId="0" applyFont="1" applyFill="1" applyBorder="1" applyAlignment="1">
      <alignment horizontal="right"/>
    </xf>
    <xf numFmtId="0" fontId="14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71" fillId="0" borderId="10" xfId="53" applyFont="1" applyBorder="1" applyAlignment="1" applyProtection="1">
      <alignment vertical="center" wrapText="1"/>
      <protection/>
    </xf>
    <xf numFmtId="0" fontId="71" fillId="0" borderId="10" xfId="53" applyFont="1" applyFill="1" applyBorder="1" applyAlignment="1" applyProtection="1">
      <alignment vertical="center" wrapText="1"/>
      <protection/>
    </xf>
    <xf numFmtId="0" fontId="71" fillId="37" borderId="10" xfId="53" applyFont="1" applyFill="1" applyBorder="1" applyAlignment="1" applyProtection="1">
      <alignment vertical="center" wrapText="1"/>
      <protection/>
    </xf>
    <xf numFmtId="0" fontId="71" fillId="38" borderId="10" xfId="53" applyFont="1" applyFill="1" applyBorder="1" applyAlignment="1" applyProtection="1">
      <alignment vertical="center" wrapText="1"/>
      <protection/>
    </xf>
    <xf numFmtId="0" fontId="72" fillId="37" borderId="10" xfId="53" applyFont="1" applyFill="1" applyBorder="1" applyAlignment="1" applyProtection="1">
      <alignment vertical="center" wrapText="1"/>
      <protection/>
    </xf>
    <xf numFmtId="0" fontId="71" fillId="0" borderId="10" xfId="53" applyFont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4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37" borderId="10" xfId="0" applyNumberFormat="1" applyFont="1" applyFill="1" applyBorder="1" applyAlignment="1">
      <alignment horizontal="right" vertical="center" wrapText="1"/>
    </xf>
    <xf numFmtId="14" fontId="0" fillId="38" borderId="10" xfId="0" applyNumberFormat="1" applyFont="1" applyFill="1" applyBorder="1" applyAlignment="1">
      <alignment horizontal="right" vertical="center" wrapText="1"/>
    </xf>
    <xf numFmtId="0" fontId="23" fillId="39" borderId="10" xfId="53" applyFont="1" applyFill="1" applyBorder="1" applyAlignment="1" applyProtection="1">
      <alignment vertical="center" wrapText="1"/>
      <protection/>
    </xf>
    <xf numFmtId="0" fontId="0" fillId="37" borderId="10" xfId="53" applyFont="1" applyFill="1" applyBorder="1" applyAlignment="1" applyProtection="1">
      <alignment vertical="center" wrapText="1"/>
      <protection/>
    </xf>
    <xf numFmtId="14" fontId="0" fillId="0" borderId="10" xfId="0" applyNumberFormat="1" applyFont="1" applyBorder="1" applyAlignment="1">
      <alignment horizontal="right"/>
    </xf>
    <xf numFmtId="0" fontId="0" fillId="37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68" fillId="0" borderId="0" xfId="0" applyFont="1" applyBorder="1" applyAlignment="1">
      <alignment wrapText="1"/>
    </xf>
    <xf numFmtId="1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68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0" fontId="59" fillId="0" borderId="0" xfId="53" applyAlignment="1" applyProtection="1">
      <alignment/>
      <protection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8" fillId="0" borderId="0" xfId="0" applyFont="1" applyBorder="1" applyAlignment="1" quotePrefix="1">
      <alignment/>
    </xf>
    <xf numFmtId="0" fontId="0" fillId="0" borderId="16" xfId="0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12" xfId="0" applyFill="1" applyBorder="1" applyAlignment="1">
      <alignment wrapText="1"/>
    </xf>
    <xf numFmtId="0" fontId="0" fillId="0" borderId="16" xfId="0" applyFill="1" applyBorder="1" applyAlignment="1">
      <alignment/>
    </xf>
    <xf numFmtId="0" fontId="71" fillId="0" borderId="0" xfId="53" applyFont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 wrapText="1"/>
    </xf>
    <xf numFmtId="0" fontId="12" fillId="0" borderId="10" xfId="0" applyFont="1" applyBorder="1" applyAlignment="1" quotePrefix="1">
      <alignment vertical="center" wrapText="1"/>
    </xf>
    <xf numFmtId="0" fontId="3" fillId="38" borderId="10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0" fontId="67" fillId="38" borderId="0" xfId="0" applyFont="1" applyFill="1" applyAlignment="1">
      <alignment/>
    </xf>
    <xf numFmtId="0" fontId="0" fillId="38" borderId="0" xfId="0" applyFill="1" applyAlignment="1">
      <alignment wrapText="1"/>
    </xf>
    <xf numFmtId="0" fontId="7" fillId="38" borderId="0" xfId="0" applyFont="1" applyFill="1" applyAlignment="1">
      <alignment wrapText="1"/>
    </xf>
    <xf numFmtId="0" fontId="7" fillId="38" borderId="0" xfId="0" applyFont="1" applyFill="1" applyAlignment="1">
      <alignment/>
    </xf>
    <xf numFmtId="14" fontId="0" fillId="38" borderId="0" xfId="0" applyNumberFormat="1" applyFill="1" applyAlignment="1">
      <alignment/>
    </xf>
    <xf numFmtId="0" fontId="0" fillId="38" borderId="0" xfId="0" applyFont="1" applyFill="1" applyAlignment="1" quotePrefix="1">
      <alignment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7" borderId="10" xfId="0" applyFont="1" applyFill="1" applyBorder="1" applyAlignment="1" quotePrefix="1">
      <alignment/>
    </xf>
    <xf numFmtId="0" fontId="0" fillId="37" borderId="10" xfId="0" applyFont="1" applyFill="1" applyBorder="1" applyAlignment="1">
      <alignment horizontal="center" vertical="center"/>
    </xf>
    <xf numFmtId="0" fontId="59" fillId="37" borderId="10" xfId="53" applyFill="1" applyBorder="1" applyAlignment="1" applyProtection="1">
      <alignment/>
      <protection/>
    </xf>
    <xf numFmtId="0" fontId="67" fillId="37" borderId="10" xfId="0" applyFont="1" applyFill="1" applyBorder="1" applyAlignment="1">
      <alignment/>
    </xf>
    <xf numFmtId="0" fontId="68" fillId="37" borderId="0" xfId="0" applyFont="1" applyFill="1" applyBorder="1" applyAlignment="1">
      <alignment horizontal="center" vertical="center"/>
    </xf>
    <xf numFmtId="0" fontId="68" fillId="37" borderId="0" xfId="0" applyFont="1" applyFill="1" applyAlignment="1">
      <alignment/>
    </xf>
    <xf numFmtId="14" fontId="68" fillId="37" borderId="0" xfId="0" applyNumberFormat="1" applyFont="1" applyFill="1" applyAlignment="1">
      <alignment/>
    </xf>
    <xf numFmtId="0" fontId="68" fillId="37" borderId="0" xfId="0" applyFont="1" applyFill="1" applyAlignment="1" quotePrefix="1">
      <alignment/>
    </xf>
    <xf numFmtId="0" fontId="68" fillId="37" borderId="0" xfId="0" applyFont="1" applyFill="1" applyAlignment="1">
      <alignment wrapText="1"/>
    </xf>
    <xf numFmtId="0" fontId="68" fillId="37" borderId="0" xfId="0" applyFont="1" applyFill="1" applyAlignment="1" quotePrefix="1">
      <alignment wrapText="1"/>
    </xf>
    <xf numFmtId="0" fontId="68" fillId="37" borderId="0" xfId="0" applyFont="1" applyFill="1" applyAlignment="1">
      <alignment/>
    </xf>
    <xf numFmtId="3" fontId="0" fillId="0" borderId="0" xfId="0" applyNumberFormat="1" applyAlignment="1">
      <alignment/>
    </xf>
    <xf numFmtId="0" fontId="71" fillId="37" borderId="0" xfId="53" applyFont="1" applyFill="1" applyAlignment="1" applyProtection="1">
      <alignment/>
      <protection/>
    </xf>
    <xf numFmtId="14" fontId="0" fillId="37" borderId="0" xfId="0" applyNumberFormat="1" applyFill="1" applyAlignment="1">
      <alignment/>
    </xf>
    <xf numFmtId="0" fontId="3" fillId="4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0" fontId="0" fillId="0" borderId="10" xfId="0" applyBorder="1" applyAlignment="1" quotePrefix="1">
      <alignment/>
    </xf>
    <xf numFmtId="14" fontId="3" fillId="0" borderId="0" xfId="0" applyNumberFormat="1" applyFont="1" applyAlignment="1" quotePrefix="1">
      <alignment horizontal="right" vertical="center" wrapText="1"/>
    </xf>
    <xf numFmtId="0" fontId="0" fillId="38" borderId="10" xfId="0" applyFill="1" applyBorder="1" applyAlignment="1">
      <alignment/>
    </xf>
    <xf numFmtId="14" fontId="14" fillId="0" borderId="0" xfId="0" applyNumberFormat="1" applyFont="1" applyAlignment="1">
      <alignment vertical="center" wrapText="1"/>
    </xf>
    <xf numFmtId="1" fontId="14" fillId="0" borderId="0" xfId="0" applyNumberFormat="1" applyFont="1" applyAlignment="1" quotePrefix="1">
      <alignment horizontal="right" vertical="center" wrapText="1"/>
    </xf>
    <xf numFmtId="0" fontId="0" fillId="0" borderId="0" xfId="0" applyBorder="1" applyAlignment="1">
      <alignment/>
    </xf>
    <xf numFmtId="14" fontId="14" fillId="0" borderId="0" xfId="0" applyNumberFormat="1" applyFont="1" applyAlignment="1" quotePrefix="1">
      <alignment vertical="center" wrapText="1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 wrapText="1"/>
    </xf>
    <xf numFmtId="14" fontId="14" fillId="0" borderId="0" xfId="0" applyNumberFormat="1" applyFont="1" applyAlignment="1" quotePrefix="1">
      <alignment horizontal="right" vertical="center" wrapText="1"/>
    </xf>
    <xf numFmtId="14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vertical="center" wrapText="1"/>
    </xf>
    <xf numFmtId="0" fontId="59" fillId="0" borderId="0" xfId="53" applyBorder="1" applyAlignment="1" applyProtection="1">
      <alignment horizontal="right" vertical="center" wrapText="1"/>
      <protection/>
    </xf>
    <xf numFmtId="0" fontId="0" fillId="38" borderId="0" xfId="0" applyFont="1" applyFill="1" applyBorder="1" applyAlignment="1">
      <alignment/>
    </xf>
    <xf numFmtId="14" fontId="3" fillId="0" borderId="0" xfId="0" applyNumberFormat="1" applyFont="1" applyAlignment="1">
      <alignment horizontal="center" vertical="center" wrapText="1"/>
    </xf>
    <xf numFmtId="17" fontId="59" fillId="0" borderId="0" xfId="53" applyNumberFormat="1" applyBorder="1" applyAlignment="1" applyProtection="1">
      <alignment vertical="center" wrapText="1"/>
      <protection/>
    </xf>
    <xf numFmtId="14" fontId="3" fillId="0" borderId="0" xfId="0" applyNumberFormat="1" applyFont="1" applyAlignment="1">
      <alignment vertical="center" wrapText="1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0" fillId="38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0" fillId="38" borderId="0" xfId="0" applyFill="1" applyBorder="1" applyAlignment="1">
      <alignment/>
    </xf>
    <xf numFmtId="0" fontId="71" fillId="0" borderId="0" xfId="53" applyFont="1" applyBorder="1" applyAlignment="1" applyProtection="1">
      <alignment/>
      <protection/>
    </xf>
    <xf numFmtId="0" fontId="69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59" fillId="0" borderId="10" xfId="53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67" fillId="0" borderId="10" xfId="0" applyNumberFormat="1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wrapText="1"/>
    </xf>
    <xf numFmtId="1" fontId="15" fillId="0" borderId="10" xfId="0" applyNumberFormat="1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/>
    </xf>
    <xf numFmtId="14" fontId="15" fillId="0" borderId="10" xfId="0" applyNumberFormat="1" applyFont="1" applyFill="1" applyBorder="1" applyAlignment="1" quotePrefix="1">
      <alignment horizontal="right"/>
    </xf>
    <xf numFmtId="14" fontId="15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right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 quotePrefix="1">
      <alignment horizontal="center" vertical="center"/>
    </xf>
    <xf numFmtId="0" fontId="3" fillId="39" borderId="0" xfId="0" applyFont="1" applyFill="1" applyAlignment="1">
      <alignment vertical="center" wrapText="1"/>
    </xf>
    <xf numFmtId="14" fontId="59" fillId="39" borderId="10" xfId="53" applyNumberFormat="1" applyFill="1" applyBorder="1" applyAlignment="1" applyProtection="1">
      <alignment horizontal="right" vertical="center" wrapText="1"/>
      <protection/>
    </xf>
    <xf numFmtId="14" fontId="21" fillId="39" borderId="10" xfId="0" applyNumberFormat="1" applyFont="1" applyFill="1" applyBorder="1" applyAlignment="1">
      <alignment horizontal="right" wrapText="1"/>
    </xf>
    <xf numFmtId="14" fontId="0" fillId="39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 quotePrefix="1">
      <alignment horizontal="right"/>
    </xf>
    <xf numFmtId="1" fontId="15" fillId="0" borderId="10" xfId="0" applyNumberFormat="1" applyFont="1" applyFill="1" applyBorder="1" applyAlignment="1" quotePrefix="1">
      <alignment horizontal="righ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ill="1" applyBorder="1" applyAlignment="1">
      <alignment horizontal="right"/>
    </xf>
    <xf numFmtId="184" fontId="0" fillId="0" borderId="10" xfId="0" applyNumberFormat="1" applyFill="1" applyBorder="1" applyAlignment="1">
      <alignment/>
    </xf>
    <xf numFmtId="185" fontId="3" fillId="0" borderId="10" xfId="0" applyNumberFormat="1" applyFont="1" applyBorder="1" applyAlignment="1">
      <alignment horizontal="right"/>
    </xf>
    <xf numFmtId="185" fontId="0" fillId="38" borderId="0" xfId="0" applyNumberFormat="1" applyFill="1" applyAlignment="1">
      <alignment/>
    </xf>
    <xf numFmtId="185" fontId="0" fillId="0" borderId="10" xfId="0" applyNumberFormat="1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Border="1" applyAlignment="1">
      <alignment vertical="center"/>
    </xf>
    <xf numFmtId="185" fontId="3" fillId="0" borderId="11" xfId="0" applyNumberFormat="1" applyFont="1" applyBorder="1" applyAlignment="1">
      <alignment horizontal="right" vertical="center" wrapText="1"/>
    </xf>
    <xf numFmtId="185" fontId="0" fillId="0" borderId="11" xfId="0" applyNumberFormat="1" applyFont="1" applyFill="1" applyBorder="1" applyAlignment="1">
      <alignment horizontal="right"/>
    </xf>
    <xf numFmtId="185" fontId="0" fillId="0" borderId="11" xfId="0" applyNumberForma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7" fillId="38" borderId="10" xfId="0" applyNumberFormat="1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68" fillId="38" borderId="10" xfId="0" applyFont="1" applyFill="1" applyBorder="1" applyAlignment="1">
      <alignment wrapText="1"/>
    </xf>
    <xf numFmtId="0" fontId="68" fillId="38" borderId="10" xfId="0" applyFont="1" applyFill="1" applyBorder="1" applyAlignment="1" quotePrefix="1">
      <alignment wrapText="1"/>
    </xf>
    <xf numFmtId="0" fontId="68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85" fontId="0" fillId="38" borderId="10" xfId="0" applyNumberFormat="1" applyFill="1" applyBorder="1" applyAlignment="1">
      <alignment/>
    </xf>
    <xf numFmtId="0" fontId="71" fillId="0" borderId="10" xfId="53" applyFont="1" applyBorder="1" applyAlignment="1" applyProtection="1">
      <alignment/>
      <protection/>
    </xf>
    <xf numFmtId="185" fontId="0" fillId="0" borderId="10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85" fontId="0" fillId="0" borderId="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wrapText="1"/>
    </xf>
    <xf numFmtId="0" fontId="59" fillId="0" borderId="0" xfId="53" applyFill="1" applyBorder="1" applyAlignment="1" applyProtection="1">
      <alignment wrapText="1"/>
      <protection/>
    </xf>
    <xf numFmtId="0" fontId="59" fillId="0" borderId="0" xfId="53" applyAlignment="1" applyProtection="1">
      <alignment wrapText="1"/>
      <protection/>
    </xf>
    <xf numFmtId="0" fontId="67" fillId="37" borderId="0" xfId="0" applyFont="1" applyFill="1" applyAlignment="1">
      <alignment wrapText="1"/>
    </xf>
    <xf numFmtId="14" fontId="0" fillId="0" borderId="0" xfId="0" applyNumberFormat="1" applyAlignment="1" quotePrefix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7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0" fillId="37" borderId="0" xfId="0" applyFill="1" applyAlignment="1">
      <alignment wrapText="1"/>
    </xf>
    <xf numFmtId="0" fontId="0" fillId="37" borderId="0" xfId="0" applyFont="1" applyFill="1" applyBorder="1" applyAlignment="1" quotePrefix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14" fontId="15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7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uychandoan73@yahoo.com.vn" TargetMode="External" /><Relationship Id="rId2" Type="http://schemas.openxmlformats.org/officeDocument/2006/relationships/hyperlink" Target="mailto:Giangnh@moit.gov.v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\Van%20ban%20di\Nam%202017\44-QD-SCT.pdf" TargetMode="External" /><Relationship Id="rId2" Type="http://schemas.openxmlformats.org/officeDocument/2006/relationships/hyperlink" Target="..\Van%20ban%20di\Nam%202017\21-QD-SCT.pdf" TargetMode="External" /><Relationship Id="rId3" Type="http://schemas.openxmlformats.org/officeDocument/2006/relationships/hyperlink" Target="..\Van%20ban%20di\Nam%202017\12-QD-SCT.pdf" TargetMode="External" /><Relationship Id="rId4" Type="http://schemas.openxmlformats.org/officeDocument/2006/relationships/hyperlink" Target="..\Van%20ban%20di\Nam%202017\11-QD-SCT.pdf" TargetMode="External" /><Relationship Id="rId5" Type="http://schemas.openxmlformats.org/officeDocument/2006/relationships/hyperlink" Target="..\Van%20ban%20di\Nam%202017\10-QD-SCT.pdf" TargetMode="External" /><Relationship Id="rId6" Type="http://schemas.openxmlformats.org/officeDocument/2006/relationships/hyperlink" Target="..\Van%20ban%20di\Nam%202017\97-QD-SCT.pdf" TargetMode="External" /><Relationship Id="rId7" Type="http://schemas.openxmlformats.org/officeDocument/2006/relationships/hyperlink" Target="..\Van%20ban%20di\Nam%202017\106-QD-SCT.pdf" TargetMode="External" /><Relationship Id="rId8" Type="http://schemas.openxmlformats.org/officeDocument/2006/relationships/hyperlink" Target="..\Van%20ban%20di\Nam%202017\101-QD-SCT.pdf" TargetMode="External" /><Relationship Id="rId9" Type="http://schemas.openxmlformats.org/officeDocument/2006/relationships/hyperlink" Target="..\Van%20ban%20di\Nam%202017\147-QD-SCT.pdf" TargetMode="External" /><Relationship Id="rId10" Type="http://schemas.openxmlformats.org/officeDocument/2006/relationships/hyperlink" Target="..\Van%20ban%20di\Nam%202017\161-qd-sct.pdf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Van%20ban%20di\Nam%202016\24-QD-SCT.pdf" TargetMode="External" /><Relationship Id="rId2" Type="http://schemas.openxmlformats.org/officeDocument/2006/relationships/hyperlink" Target="..\Van%20ban%20di\Nam%202016\59-QD-SCT.pdf" TargetMode="External" /><Relationship Id="rId3" Type="http://schemas.openxmlformats.org/officeDocument/2006/relationships/hyperlink" Target="..\Van%20ban%20di\Nam%202016\123-QD-SCT.pdf" TargetMode="External" /><Relationship Id="rId4" Type="http://schemas.openxmlformats.org/officeDocument/2006/relationships/hyperlink" Target="..\Van%20ban%20di\Nam%202016\157-QD-SCT.pdf" TargetMode="External" /><Relationship Id="rId5" Type="http://schemas.openxmlformats.org/officeDocument/2006/relationships/hyperlink" Target="..\Van%20ban%20di\Nam%202016\179-QD-SCT.pdf" TargetMode="External" /><Relationship Id="rId6" Type="http://schemas.openxmlformats.org/officeDocument/2006/relationships/hyperlink" Target="..\Van%20ban%20di\Nam%202016\180-QD-SCT.pdf" TargetMode="External" /><Relationship Id="rId7" Type="http://schemas.openxmlformats.org/officeDocument/2006/relationships/hyperlink" Target="..\Van%20ban%20di\Nam%202016\192-QD-SCT.pdf" TargetMode="External" /><Relationship Id="rId8" Type="http://schemas.openxmlformats.org/officeDocument/2006/relationships/hyperlink" Target="..\Van%20ban%20di\Nam%202016\203-QD-SCT.pdf" TargetMode="External" /><Relationship Id="rId9" Type="http://schemas.openxmlformats.org/officeDocument/2006/relationships/hyperlink" Target="..\Van%20ban%20di\Nam%202016\208-QD-SCT.pdf" TargetMode="External" /><Relationship Id="rId10" Type="http://schemas.openxmlformats.org/officeDocument/2006/relationships/hyperlink" Target="..\Van%20ban%20di\Nam%202016\243-QD-SCT.pdf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Cong%20van%20di/Nam%202015/01-q&#273;-sct2015.pdf" TargetMode="External" /><Relationship Id="rId2" Type="http://schemas.openxmlformats.org/officeDocument/2006/relationships/hyperlink" Target="../../../Cong%20van%20di/Nam%202014/251-q&#273;-sct2014.pdf" TargetMode="External" /><Relationship Id="rId3" Type="http://schemas.openxmlformats.org/officeDocument/2006/relationships/hyperlink" Target="../../../ISO/ATTP/Co%20so%20du%20dieu%20kien/Nan%202015/Nissin%20VN-%20Giay%20chung%20nhan.doc" TargetMode="External" /><Relationship Id="rId4" Type="http://schemas.openxmlformats.org/officeDocument/2006/relationships/hyperlink" Target="../../../ISO/ATTP/Co%20so%20du%20dieu%20kien/Nan%202015/Jimmy%20Hung%20Anh%20Food-%20Giay%20chung%20nhan.doc" TargetMode="External" /><Relationship Id="rId5" Type="http://schemas.openxmlformats.org/officeDocument/2006/relationships/hyperlink" Target="../../../Cong%20van%20di/Nam%202015/15-q&#273;-sct.pdf" TargetMode="External" /><Relationship Id="rId6" Type="http://schemas.openxmlformats.org/officeDocument/2006/relationships/hyperlink" Target="../../../Cong%20van%20di/Nam%202015/16-q&#273;-sct.pdf" TargetMode="External" /><Relationship Id="rId7" Type="http://schemas.openxmlformats.org/officeDocument/2006/relationships/hyperlink" Target="../../../Cong%20van%20di/Nam%202015/17-q&#273;-sct.pdf" TargetMode="External" /><Relationship Id="rId8" Type="http://schemas.openxmlformats.org/officeDocument/2006/relationships/hyperlink" Target="../../../Cong%20van%20di/Nam%202015/23-Q&#272;-SCT.pdf" TargetMode="External" /><Relationship Id="rId9" Type="http://schemas.openxmlformats.org/officeDocument/2006/relationships/hyperlink" Target="../../../Cong%20van%20di/Nam%202015/42-Q&#272;-SCT.pdf" TargetMode="External" /><Relationship Id="rId10" Type="http://schemas.openxmlformats.org/officeDocument/2006/relationships/hyperlink" Target="../../../Cong%20van%20di/Nam%202015/65-QD-SCT.pdf" TargetMode="External" /><Relationship Id="rId11" Type="http://schemas.openxmlformats.org/officeDocument/2006/relationships/hyperlink" Target="../../../Cong%20van%20di/Nam%202015/88-QD-SCT.pdf" TargetMode="External" /><Relationship Id="rId12" Type="http://schemas.openxmlformats.org/officeDocument/2006/relationships/hyperlink" Target="../../../Cong%20van%20di/Nam%202015/118-QD-SCT.pdf" TargetMode="External" /><Relationship Id="rId13" Type="http://schemas.openxmlformats.org/officeDocument/2006/relationships/hyperlink" Target="../../../ISO/ATTP/Co%20so%20du%20dieu%20kien/Nam%202015/Ruou%20Quoc%20te%20-%20Giay%20chung%20nhan.doc" TargetMode="External" /><Relationship Id="rId14" Type="http://schemas.openxmlformats.org/officeDocument/2006/relationships/hyperlink" Target="../../../Cong%20van%20di/Nam%202015/132-QD-SCT.pdf" TargetMode="External" /><Relationship Id="rId15" Type="http://schemas.openxmlformats.org/officeDocument/2006/relationships/hyperlink" Target="../../../ISO/ATTP/Co%20so%20du%20dieu%20kien/Nam%202014/Bibica-%20Giay%20chung%20nhan.doc" TargetMode="External" /><Relationship Id="rId16" Type="http://schemas.openxmlformats.org/officeDocument/2006/relationships/hyperlink" Target="../../../Cong%20van%20di/Nam%202015/190-Q&#208;-SCT.pdf" TargetMode="External" /><Relationship Id="rId17" Type="http://schemas.openxmlformats.org/officeDocument/2006/relationships/hyperlink" Target="../../../Cong%20van%20di/Nam%202015/203-Q&#208;-SCT.pdf" TargetMode="External" /><Relationship Id="rId18" Type="http://schemas.openxmlformats.org/officeDocument/2006/relationships/hyperlink" Target="../../../Cong%20van%20di/Nam%202015/163-Q&#208;-SCT.pdf" TargetMode="External" /><Relationship Id="rId19" Type="http://schemas.openxmlformats.org/officeDocument/2006/relationships/hyperlink" Target="../../../Cong%20van%20di/Nam%202015/209-QD-SCT.pdf" TargetMode="Externa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ISO/ATTP/Co%20so%20du%20dieu%20kien/Nam%202013/bia%20Phu%20My%20Hung-Quyet%20dinh.doc" TargetMode="External" /><Relationship Id="rId2" Type="http://schemas.openxmlformats.org/officeDocument/2006/relationships/hyperlink" Target="../../../ISO/ATTP/Co%20so%20du%20dieu%20kien/Nam%202014/bia%20Phu%20My%20Hung-%20Giay%20chung%20nhan.doc" TargetMode="External" /><Relationship Id="rId3" Type="http://schemas.openxmlformats.org/officeDocument/2006/relationships/hyperlink" Target="../../../ISO/ATTP/Co%20so%20du%20dieu%20kien/Nam%202014/bun%20Le%20Thi%20Nay-Quyet%20dinh.doc" TargetMode="External" /><Relationship Id="rId4" Type="http://schemas.openxmlformats.org/officeDocument/2006/relationships/hyperlink" Target="../../../ISO/ATTP/Co%20so%20du%20dieu%20kien/Nam%202014/Dai%20Tan%20Viet-Quyet%20dinh.doc" TargetMode="External" /><Relationship Id="rId5" Type="http://schemas.openxmlformats.org/officeDocument/2006/relationships/hyperlink" Target="../../../ISO/ATTP/Co%20so%20du%20dieu%20kien/Nam%202014/Dai%20Tan%20Viet-%20Giay%20chung%20nhan%20lan%202.doc" TargetMode="External" /><Relationship Id="rId6" Type="http://schemas.openxmlformats.org/officeDocument/2006/relationships/hyperlink" Target="../../../ISO/ATTP/Co%20so%20du%20dieu%20kien/Nam%202014/bun%20Le%20Thi%20Nay-%20Giay%20chung%20nhan.doc" TargetMode="External" /><Relationship Id="rId7" Type="http://schemas.openxmlformats.org/officeDocument/2006/relationships/hyperlink" Target="../../../ISO/ATTP/Co%20so%20du%20dieu%20kien/Nam%202014/Bibica-Quyet%20dinh.doc" TargetMode="External" /><Relationship Id="rId8" Type="http://schemas.openxmlformats.org/officeDocument/2006/relationships/hyperlink" Target="../../../ISO/ATTP/Co%20so%20du%20dieu%20kien/Nam%202014/Bibica-%20Giay%20chung%20nhan.doc" TargetMode="External" /><Relationship Id="rId9" Type="http://schemas.openxmlformats.org/officeDocument/2006/relationships/hyperlink" Target="../../../ISO/ATTP/Co%20so%20du%20dieu%20kien/Nam%202014/Coopmart-Quyet%20dinh.doc" TargetMode="External" /><Relationship Id="rId10" Type="http://schemas.openxmlformats.org/officeDocument/2006/relationships/hyperlink" Target="../../../ISO/ATTP/Co%20so%20du%20dieu%20kien/Nam%202014/Metro-Quyet%20dinh.doc" TargetMode="External" /><Relationship Id="rId11" Type="http://schemas.openxmlformats.org/officeDocument/2006/relationships/hyperlink" Target="../../../ISO/ATTP/Co%20so%20du%20dieu%20kien/Nam%202014/Sing%20Sing-Quyet%20dinh.doc" TargetMode="External" /><Relationship Id="rId12" Type="http://schemas.openxmlformats.org/officeDocument/2006/relationships/hyperlink" Target="../../../ISO/ATTP/Co%20so%20du%20dieu%20kien/Nam%202014/Coopmart-%20Giay%20chung%20nhan.doc" TargetMode="External" /><Relationship Id="rId13" Type="http://schemas.openxmlformats.org/officeDocument/2006/relationships/hyperlink" Target="../../../ISO/ATTP/Co%20so%20du%20dieu%20kien/Nam%202014/Metro-%20Giay%20chung%20nhan.doc" TargetMode="External" /><Relationship Id="rId14" Type="http://schemas.openxmlformats.org/officeDocument/2006/relationships/hyperlink" Target="../../../ISO/ATTP/Co%20so%20du%20dieu%20kien/Nam%202014/Sing%20Sing-%20Giay%20chung%20nhan.doc" TargetMode="External" /><Relationship Id="rId15" Type="http://schemas.openxmlformats.org/officeDocument/2006/relationships/hyperlink" Target="../../../Cong%20van%20di/Nam%202014/55-qd-sct-qlcn2014.pdf" TargetMode="External" /><Relationship Id="rId16" Type="http://schemas.openxmlformats.org/officeDocument/2006/relationships/hyperlink" Target="../../../Cong%20van%20di/Nam%202014/58-qd-sct-qlcn2014.pdf" TargetMode="External" /><Relationship Id="rId17" Type="http://schemas.openxmlformats.org/officeDocument/2006/relationships/hyperlink" Target="../../../Cong%20van%20di/Nam%202014/56-qd-sct-qlcn2014.pdf" TargetMode="External" /><Relationship Id="rId18" Type="http://schemas.openxmlformats.org/officeDocument/2006/relationships/hyperlink" Target="../../../Cong%20van%20di/Nam%202014/57-qd-sct-qlcn2014.pdf" TargetMode="External" /><Relationship Id="rId19" Type="http://schemas.openxmlformats.org/officeDocument/2006/relationships/hyperlink" Target="../../../ISO/ATTP/Co%20so%20du%20dieu%20kien/Nam%202014/A%20Chau%20SG-%20Giay%20chung%20nhan-24.04.2014.doc" TargetMode="External" /><Relationship Id="rId20" Type="http://schemas.openxmlformats.org/officeDocument/2006/relationships/hyperlink" Target="../../../ISO/ATTP/Co%20so%20du%20dieu%20kien/Nam%202014/Luong%20thuc%20Binh%20Duong-%20Giay%20chung%20nhan.doc" TargetMode="External" /><Relationship Id="rId21" Type="http://schemas.openxmlformats.org/officeDocument/2006/relationships/hyperlink" Target="../../../Cong%20van%20di/Nam%202014/66-qd-sct-qlcn2014.doc" TargetMode="External" /><Relationship Id="rId22" Type="http://schemas.openxmlformats.org/officeDocument/2006/relationships/hyperlink" Target="../../../Cong%20van%20di/Nam%202014/65-qd-sct-qlcn2014.doc" TargetMode="External" /><Relationship Id="rId23" Type="http://schemas.openxmlformats.org/officeDocument/2006/relationships/hyperlink" Target="../../../ISO/ATTP/Co%20so%20du%20dieu%20kien/Nam%202014/Acecook-%20Giay%20chung%20nhan.doc" TargetMode="External" /><Relationship Id="rId24" Type="http://schemas.openxmlformats.org/officeDocument/2006/relationships/hyperlink" Target="../../../ISO/ATTP/Co%20so%20du%20dieu%20kien/Nam%202014/A%20Chau%20-%20Giay%20chung%20nhan.doc" TargetMode="External" /><Relationship Id="rId25" Type="http://schemas.openxmlformats.org/officeDocument/2006/relationships/hyperlink" Target="../../../ISO/ATTP/Co%20so%20du%20dieu%20kien/Nam%202014/Ruou%20Kim%20Anh%20-%20Giay%20chung%20nhan.doc" TargetMode="External" /><Relationship Id="rId26" Type="http://schemas.openxmlformats.org/officeDocument/2006/relationships/hyperlink" Target="../../../ISO/Ruou/Nam%202014/Ruou%20Hoang%20Long-bo%20sung%20ho%20so%2014-5-2014.doc" TargetMode="External" /><Relationship Id="rId27" Type="http://schemas.openxmlformats.org/officeDocument/2006/relationships/hyperlink" Target="../../../Cong%20van%20di/Nam%202014/11-6-2014%20111-QD-SCT.pdf" TargetMode="External" /><Relationship Id="rId28" Type="http://schemas.openxmlformats.org/officeDocument/2006/relationships/hyperlink" Target="../../../ISO/ATTP/Co%20so%20du%20dieu%20kien/Nam%202014/Song%20Long%20Dong%20Khanh-%20Giay%20chung%20nhan-23.06.2014.doc" TargetMode="External" /><Relationship Id="rId29" Type="http://schemas.openxmlformats.org/officeDocument/2006/relationships/hyperlink" Target="../../../ISO/ATTP/Co%20so%20du%20dieu%20kien/Nam%202014/Nitto-Fuji%20-%20Giay%20chung%20nhan.doc" TargetMode="External" /><Relationship Id="rId30" Type="http://schemas.openxmlformats.org/officeDocument/2006/relationships/hyperlink" Target="../../../ISO/ATTP/Co%20so%20du%20dieu%20kien/Nam%202014/Orion%20Vina-%20Giay%20chung%20nhan.doc" TargetMode="External" /><Relationship Id="rId31" Type="http://schemas.openxmlformats.org/officeDocument/2006/relationships/hyperlink" Target="../../../ISO/ATTP/Co%20so%20du%20dieu%20kien/Nam%202014/Breadtalk-%20Giay%20chung%20nhan.doc" TargetMode="External" /><Relationship Id="rId32" Type="http://schemas.openxmlformats.org/officeDocument/2006/relationships/hyperlink" Target="../../../ISO/ATTP/Co%20so%20du%20dieu%20kien/Nam%202014/Lotte%20Viet%20Nam%20-%20Quyet%20Dinh.doc" TargetMode="External" /><Relationship Id="rId33" Type="http://schemas.openxmlformats.org/officeDocument/2006/relationships/hyperlink" Target="../../../ISO/ATTP/Co%20so%20du%20dieu%20kien/Nam%202014/Lu%20Ngoc%20Nu-%20Quyet%20Dinh.doc" TargetMode="External" /><Relationship Id="rId34" Type="http://schemas.openxmlformats.org/officeDocument/2006/relationships/hyperlink" Target="../../../ISO/ATTP/Co%20so%20du%20dieu%20kien/Nam%202014/Lotte-%20Giay%20chung%20nhan.doc" TargetMode="External" /><Relationship Id="rId35" Type="http://schemas.openxmlformats.org/officeDocument/2006/relationships/hyperlink" Target="../../../ISO/ATTP/Co%20so%20du%20dieu%20kien/Nam%202014/Lu%20Ngoc%20Nu-%20Giay%20chung%20nhan.doc" TargetMode="External" /><Relationship Id="rId36" Type="http://schemas.openxmlformats.org/officeDocument/2006/relationships/hyperlink" Target="../../../ISO/ATTP/Co%20so%20du%20dieu%20kien/Nam%202014/Nitto-Fuji%20-%20Giay%20chung%20nhan%20lan%202.doc" TargetMode="External" /><Relationship Id="rId37" Type="http://schemas.openxmlformats.org/officeDocument/2006/relationships/hyperlink" Target="../../../Cong%20van%20di/Nam%202014/137-qd-sct-qlcn2014.pdf" TargetMode="External" /><Relationship Id="rId38" Type="http://schemas.openxmlformats.org/officeDocument/2006/relationships/hyperlink" Target="../../../Cong%20van%20di/Nam%202014/138-qd-sct-qlcn2014.pdf" TargetMode="External" /><Relationship Id="rId39" Type="http://schemas.openxmlformats.org/officeDocument/2006/relationships/hyperlink" Target="../../../Cong%20van%20di/Nam%202014/141-qd-sct2014.pdf" TargetMode="External" /><Relationship Id="rId40" Type="http://schemas.openxmlformats.org/officeDocument/2006/relationships/hyperlink" Target="../../../ISO/ATTP/Co%20so%20du%20dieu%20kien/Nam%202014/FANNY%20-%20Giay%20chung%20nhan.doc" TargetMode="External" /><Relationship Id="rId41" Type="http://schemas.openxmlformats.org/officeDocument/2006/relationships/hyperlink" Target="../../../ISO/ATTP/Co%20so%20du%20dieu%20kien/Nam%202014/HTX%20Thanh%20Nam-%20Giay%20chung%20nhan.doc" TargetMode="External" /><Relationship Id="rId42" Type="http://schemas.openxmlformats.org/officeDocument/2006/relationships/hyperlink" Target="../../../ISO/ATTP/Co%20so%20du%20dieu%20kien/Nam%202014/HTX%20Thanh%20Nam-%20Giay%20chung%20nhan.doc" TargetMode="External" /><Relationship Id="rId43" Type="http://schemas.openxmlformats.org/officeDocument/2006/relationships/hyperlink" Target="../../../ISO/ATTP/Co%20so%20du%20dieu%20kien/Nam%202014/Golden%20Spirits%20VN-%20Giay%20chung%20nhan.doc" TargetMode="External" /><Relationship Id="rId44" Type="http://schemas.openxmlformats.org/officeDocument/2006/relationships/hyperlink" Target="../../../ISO/ATTP/Co%20so%20du%20dieu%20kien/Nam%202014/Thien%20Thuan%20Phat%20Bakary-%20Giay%20chung%20nhan.doc" TargetMode="External" /><Relationship Id="rId45" Type="http://schemas.openxmlformats.org/officeDocument/2006/relationships/hyperlink" Target="../../../Cong%20van%20di/Nam%202014/210-qd-sct-qlcn2014.pdf" TargetMode="External" /><Relationship Id="rId46" Type="http://schemas.openxmlformats.org/officeDocument/2006/relationships/hyperlink" Target="../../../Cong%20van%20di/Nam%202014/148-qd-sct2014.pdf" TargetMode="External" /><Relationship Id="rId47" Type="http://schemas.openxmlformats.org/officeDocument/2006/relationships/hyperlink" Target="../../../Cong%20van%20di/Nam%202014/149-QD-SCT2014.pdf" TargetMode="External" /><Relationship Id="rId48" Type="http://schemas.openxmlformats.org/officeDocument/2006/relationships/hyperlink" Target="../../../ISO/ATTP/Co%20so%20du%20dieu%20kien/Nam%202014/Rau%20cau%20Bach%20Tuyet-%20Giay%20chung%20nhan.doc" TargetMode="External" /><Relationship Id="rId49" Type="http://schemas.openxmlformats.org/officeDocument/2006/relationships/hyperlink" Target="../../../Cong%20van%20di/Nam%202014/219-q&#273;-sct-qlcn2014.pdf" TargetMode="External" /><Relationship Id="rId50" Type="http://schemas.openxmlformats.org/officeDocument/2006/relationships/hyperlink" Target="../../../Cong%20van%20di/Nam%202014/220-Q&#272;-SCT-qlcn2014.pdf" TargetMode="External" /><Relationship Id="rId51" Type="http://schemas.openxmlformats.org/officeDocument/2006/relationships/hyperlink" Target="../../../Cong%20van%20di/Nam%202014/231-qd-sct-qlcn2014.pdf" TargetMode="External" /><Relationship Id="rId52" Type="http://schemas.openxmlformats.org/officeDocument/2006/relationships/hyperlink" Target="../../../Cong%20van%20di/Nam%202014/230-qd-sct-qlcn2014.pdf" TargetMode="External" /><Relationship Id="rId53" Type="http://schemas.openxmlformats.org/officeDocument/2006/relationships/hyperlink" Target="../../../ISO/ATTP/Co%20so%20du%20dieu%20kien/Nam%202014/Uni-President%20VN-%20Giay%20chung%20nhan.doc" TargetMode="External" /><Relationship Id="rId54" Type="http://schemas.openxmlformats.org/officeDocument/2006/relationships/hyperlink" Target="../../../ISO/ATTP/Co%20so%20du%20dieu%20kien/Nam%202014/Huynh%20Thuy%20Van-%20Giay%20chung%20nhan.doc" TargetMode="External" /><Relationship Id="rId55" Type="http://schemas.openxmlformats.org/officeDocument/2006/relationships/hyperlink" Target="../../../ISO/ATTP/Co%20so%20du%20dieu%20kien/Nam%202014/R&#432;&#7907;u%20Ho&#224;ng%20Long-%20Giay%20chung%20nhan.doc" TargetMode="External" /><Relationship Id="rId56" Type="http://schemas.openxmlformats.org/officeDocument/2006/relationships/hyperlink" Target="../../../Cong%20van%20den/Nam%202014/Thang%2010/28-10-2014%20234-Q&#272;-SCT.pdf" TargetMode="External" /><Relationship Id="rId57" Type="http://schemas.openxmlformats.org/officeDocument/2006/relationships/hyperlink" Target="../../../ISO/ATTP/Co%20so%20du%20dieu%20kien/Nam%202014/Th&#7855;ng%20Ph&#225;t-%20Giay%20chung%20nhan.doc" TargetMode="External" /><Relationship Id="rId58" Type="http://schemas.openxmlformats.org/officeDocument/2006/relationships/hyperlink" Target="../../../Cong%20van%20di/Nam%202014/240-qd-sct2014.pdf" TargetMode="External" /><Relationship Id="rId59" Type="http://schemas.openxmlformats.org/officeDocument/2006/relationships/hyperlink" Target="../../../Cong%20van%20di/Nam%202014/241-qd-sct2014.pdf" TargetMode="External" /><Relationship Id="rId60" Type="http://schemas.openxmlformats.org/officeDocument/2006/relationships/hyperlink" Target="../../../Cong%20van%20di/Nam%202014/248-Q&#272;-SCT2014.pdf" TargetMode="External" /><Relationship Id="rId61" Type="http://schemas.openxmlformats.org/officeDocument/2006/relationships/hyperlink" Target="../../../Cong%20van%20di/Nam%202014/249-Q&#272;-SCT2014.pdf" TargetMode="External" /><Relationship Id="rId6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ISO/ATTP/Co%20so%20du%20dieu%20kien/Nam%202013/Pepsico-%20Giay%20chung%20nhan.doc" TargetMode="External" /><Relationship Id="rId2" Type="http://schemas.openxmlformats.org/officeDocument/2006/relationships/hyperlink" Target="../../../ISO/ATTP/Co%20so%20du%20dieu%20kien/Nam%202013/Dai%20Phat-%20Giay%20chung%20nhan.doc" TargetMode="External" /><Relationship Id="rId3" Type="http://schemas.openxmlformats.org/officeDocument/2006/relationships/hyperlink" Target="../../../ISO/ATTP/Co%20so%20du%20dieu%20kien/Nam%202013/Pepsico-Quyet%20dinh.doc" TargetMode="External" /><Relationship Id="rId4" Type="http://schemas.openxmlformats.org/officeDocument/2006/relationships/hyperlink" Target="../../../ISO/ATTP/Co%20so%20du%20dieu%20kien/Nam%202013/Dai%20Phat-Quyet%20dinh.doc" TargetMode="External" /><Relationship Id="rId5" Type="http://schemas.openxmlformats.org/officeDocument/2006/relationships/hyperlink" Target="../../../ISO/ATTP/Co%20so%20du%20dieu%20kien/Nam%202013/The%20He%20Moi-Quyet%20dinh.doc" TargetMode="External" /><Relationship Id="rId6" Type="http://schemas.openxmlformats.org/officeDocument/2006/relationships/hyperlink" Target="../../../ISO/ATTP/Co%20so%20du%20dieu%20kien/Nam%202013/The%20He%20Moi-%20Giay%20chung%20nhan.doc" TargetMode="External" /><Relationship Id="rId7" Type="http://schemas.openxmlformats.org/officeDocument/2006/relationships/hyperlink" Target="../../../ISO/ATTP/Co%20so%20du%20dieu%20kien/Nam%202013/AB-Quyet%20dinh.doc" TargetMode="External" /><Relationship Id="rId8" Type="http://schemas.openxmlformats.org/officeDocument/2006/relationships/hyperlink" Target="../../../ISO/ATTP/Co%20so%20du%20dieu%20kien/Nam%202013/AB-%20Giay%20chung%20nhan.doc" TargetMode="External" /><Relationship Id="rId9" Type="http://schemas.openxmlformats.org/officeDocument/2006/relationships/hyperlink" Target="../../../ISO/ATTP/Co%20so%20du%20dieu%20kien/Nam%202013/Rich%20Products-Quyet%20dinh.doc" TargetMode="External" /><Relationship Id="rId10" Type="http://schemas.openxmlformats.org/officeDocument/2006/relationships/hyperlink" Target="../../../ISO/ATTP/Co%20so%20du%20dieu%20kien/Nam%202013/Rich%20Products-%20Giay%20chung%20nhan.doc" TargetMode="External" /><Relationship Id="rId11" Type="http://schemas.openxmlformats.org/officeDocument/2006/relationships/hyperlink" Target="../../../ISO/ATTP/Co%20so%20du%20dieu%20kien/Nam%202013/Rebisco-Quyet%20dinh.doc" TargetMode="External" /><Relationship Id="rId12" Type="http://schemas.openxmlformats.org/officeDocument/2006/relationships/hyperlink" Target="../../../ISO/ATTP/Co%20so%20du%20dieu%20kien/Nam%202013/Rebisco-%20Giay%20chung%20nhan.doc" TargetMode="External" /><Relationship Id="rId13" Type="http://schemas.openxmlformats.org/officeDocument/2006/relationships/hyperlink" Target="../../../ISO/ATTP/Co%20so%20du%20dieu%20kien/Nam%202013/ruou%20Binh%20Tay-Quyet%20dinh.doc" TargetMode="External" /><Relationship Id="rId14" Type="http://schemas.openxmlformats.org/officeDocument/2006/relationships/hyperlink" Target="../../../ISO/ATTP/Co%20so%20du%20dieu%20kien/Nam%202013/ruou%20Binh%20Tay-%20Giay%20chung%20nhan.doc" TargetMode="External" /><Relationship Id="rId15" Type="http://schemas.openxmlformats.org/officeDocument/2006/relationships/hyperlink" Target="../../../ISO/ATTP/Co%20so%20du%20dieu%20kien/Nam%202013/Transimex-cho%20huong%20dan%20cua%20BCT%2012-6-2013.doc" TargetMode="External" /><Relationship Id="rId16" Type="http://schemas.openxmlformats.org/officeDocument/2006/relationships/hyperlink" Target="../../../ISO/ATTP/Co%20so%20du%20dieu%20kien/Nam%202013/TP%20Suc%20Khoe-Quyet%20dinh.doc" TargetMode="External" /><Relationship Id="rId17" Type="http://schemas.openxmlformats.org/officeDocument/2006/relationships/hyperlink" Target="../../../ISO/ATTP/Co%20so%20du%20dieu%20kien/Nam%202013/TP%20Suc%20Khoe-%20Giay%20chung%20nhan.doc" TargetMode="External" /><Relationship Id="rId18" Type="http://schemas.openxmlformats.org/officeDocument/2006/relationships/hyperlink" Target="../../../ISO/ATTP/Co%20so%20du%20dieu%20kien/Nam%202013/BigC%20Di%20An-Quyet%20dinh.doc" TargetMode="External" /><Relationship Id="rId19" Type="http://schemas.openxmlformats.org/officeDocument/2006/relationships/hyperlink" Target="../../../ISO/ATTP/Co%20so%20du%20dieu%20kien/Nam%202013/Na%20Na-Quyet%20dinh.doc" TargetMode="External" /><Relationship Id="rId20" Type="http://schemas.openxmlformats.org/officeDocument/2006/relationships/hyperlink" Target="../../../ISO/ATTP/Co%20so%20du%20dieu%20kien/Nam%202013/Sumimoto-Quyet%20dinh.doc" TargetMode="External" /><Relationship Id="rId21" Type="http://schemas.openxmlformats.org/officeDocument/2006/relationships/hyperlink" Target="../../../ISO/ATTP/Co%20so%20du%20dieu%20kien/Nam%202013/BigC%20Di%20An-%20Giay%20chung%20nhan.doc" TargetMode="External" /><Relationship Id="rId22" Type="http://schemas.openxmlformats.org/officeDocument/2006/relationships/hyperlink" Target="../../../ISO/ATTP/Co%20so%20du%20dieu%20kien/Nam%202013/CJ-BinhDuong-%20Giay%20chung%20nhan.doc" TargetMode="External" /><Relationship Id="rId23" Type="http://schemas.openxmlformats.org/officeDocument/2006/relationships/hyperlink" Target="../../../ISO/ATTP/Co%20so%20du%20dieu%20kien/Nam%202013/Sumimoto-%20Giay%20chung%20nhan.doc" TargetMode="External" /><Relationship Id="rId24" Type="http://schemas.openxmlformats.org/officeDocument/2006/relationships/hyperlink" Target="../../../ISO/ATTP/Co%20so%20du%20dieu%20kien/Nam%202013/bia%20Tan%20Do%20Thanh-Quyet%20dinh.doc" TargetMode="External" /><Relationship Id="rId25" Type="http://schemas.openxmlformats.org/officeDocument/2006/relationships/hyperlink" Target="../../../ISO/ATTP/Co%20so%20du%20dieu%20kien/Nam%202013/Na%20Na-tra%20loi%20ko%20cap%20do%20sai%20nganh%20nghe%2026-7-2013.doc" TargetMode="External" /><Relationship Id="rId26" Type="http://schemas.openxmlformats.org/officeDocument/2006/relationships/hyperlink" Target="../../../ISO/ATTP/Co%20so%20du%20dieu%20kien/Nam%202013/Transimex-tra%20loi%20ko%20cap%20GCN%2025-7-2013.doc" TargetMode="External" /><Relationship Id="rId27" Type="http://schemas.openxmlformats.org/officeDocument/2006/relationships/hyperlink" Target="../../../ISO/ATTP/Co%20so%20du%20dieu%20kien/Nam%202013/bia%20Tan%20Do%20Thanh-%20Giay%20chung%20nhan.doc" TargetMode="External" /><Relationship Id="rId28" Type="http://schemas.openxmlformats.org/officeDocument/2006/relationships/hyperlink" Target="../../../ISO/ATTP/Co%20so%20du%20dieu%20kien/Nam%202013/An%20Dong%20Khanh-tra%20loi%20ko%20cap%20do%2002%20lao%20dong%2016-8-2013.doc" TargetMode="External" /><Relationship Id="rId29" Type="http://schemas.openxmlformats.org/officeDocument/2006/relationships/hyperlink" Target="../../../ISO/ATTP/Co%20so%20du%20dieu%20kien/Nam%202013/An%20Dong%20Khanh-Quyet%20dinh.doc" TargetMode="External" /><Relationship Id="rId30" Type="http://schemas.openxmlformats.org/officeDocument/2006/relationships/hyperlink" Target="../../../ISO/ATTP/Co%20so%20du%20dieu%20kien/Nam%202013/CJ-DiAn-Quyet%20dinh.doc" TargetMode="External" /><Relationship Id="rId31" Type="http://schemas.openxmlformats.org/officeDocument/2006/relationships/hyperlink" Target="../../../ISO/ATTP/Co%20so%20du%20dieu%20kien/Nam%202013/CJ-BinhDuong-Quyet%20dinh.doc" TargetMode="External" /><Relationship Id="rId32" Type="http://schemas.openxmlformats.org/officeDocument/2006/relationships/hyperlink" Target="../../../ISO/ATTP/Co%20so%20du%20dieu%20kien/Nam%202013/CJ-DiAn-%20Giay%20chung%20nhan.doc" TargetMode="External" /><Relationship Id="rId33" Type="http://schemas.openxmlformats.org/officeDocument/2006/relationships/hyperlink" Target="../../../ISO/ATTP/Co%20so%20du%20dieu%20kien/Nam%202013/bun%20Nguyen%20Huy%20Cuong-Quyet%20dinh.doc" TargetMode="External" /><Relationship Id="rId34" Type="http://schemas.openxmlformats.org/officeDocument/2006/relationships/hyperlink" Target="../../../ISO/ATTP/Co%20so%20du%20dieu%20kien/Nam%202013/ruou%20Tuu%20Xua-Quyet%20dinh.doc" TargetMode="External" /><Relationship Id="rId35" Type="http://schemas.openxmlformats.org/officeDocument/2006/relationships/hyperlink" Target="../../../ISO/ATTP/Co%20so%20du%20dieu%20kien/Nam%202013/A%20Chau%20SG-Quyet%20dinh.doc" TargetMode="External" /><Relationship Id="rId36" Type="http://schemas.openxmlformats.org/officeDocument/2006/relationships/hyperlink" Target="../../../ISO/ATTP/Co%20so%20du%20dieu%20kien/Nam%202013/A%20Chau%20SG-%20Giay%20chung%20nhan.doc" TargetMode="External" /><Relationship Id="rId37" Type="http://schemas.openxmlformats.org/officeDocument/2006/relationships/hyperlink" Target="../../../ISO/ATTP/Co%20so%20du%20dieu%20kien/Nam%202013/ruou%20Tuu%20Xua-%20Giay%20chung%20nhan.doc" TargetMode="External" /><Relationship Id="rId38" Type="http://schemas.openxmlformats.org/officeDocument/2006/relationships/hyperlink" Target="../../../ISO/ATTP/Co%20so%20du%20dieu%20kien/Nam%202013/Na%20Na-Quyet%20dinh1.doc" TargetMode="External" /><Relationship Id="rId39" Type="http://schemas.openxmlformats.org/officeDocument/2006/relationships/hyperlink" Target="../../../ISO/ATTP/Co%20so%20du%20dieu%20kien/Nam%202013/Danh%20Tan%20Phat-Quyet%20dinh.doc" TargetMode="External" /><Relationship Id="rId40" Type="http://schemas.openxmlformats.org/officeDocument/2006/relationships/hyperlink" Target="../../../ISO/ATTP/Co%20so%20du%20dieu%20kien/Nam%202013/Danh%20Tan%20Phat-%20Giay%20chung%20nhan.doc" TargetMode="External" /><Relationship Id="rId41" Type="http://schemas.openxmlformats.org/officeDocument/2006/relationships/hyperlink" Target="../../../ISO/ATTP/Co%20so%20du%20dieu%20kien/Nam%202013/Sumimoto-%20Giay%20chung%20nhan%20lan%202.doc" TargetMode="External" /><Relationship Id="rId42" Type="http://schemas.openxmlformats.org/officeDocument/2006/relationships/hyperlink" Target="../../../ISO/ATTP/Co%20so%20du%20dieu%20kien/Nam%202013/ruou%20Minh%20Giang-Quyet%20dinh.doc" TargetMode="External" /><Relationship Id="rId43" Type="http://schemas.openxmlformats.org/officeDocument/2006/relationships/hyperlink" Target="../../../ISO/ATTP/Co%20so%20du%20dieu%20kien/Nam%202013/Na%20Na-%20Giay%20chung%20nhan.doc" TargetMode="External" /><Relationship Id="rId44" Type="http://schemas.openxmlformats.org/officeDocument/2006/relationships/hyperlink" Target="../../../ISO/ATTP/Co%20so%20du%20dieu%20kien/Nam%202013/Danh%20Tan%20Phat-%20Giay%20chung%20nhan.doc" TargetMode="External" /><Relationship Id="rId45" Type="http://schemas.openxmlformats.org/officeDocument/2006/relationships/hyperlink" Target="../../../ISO/ATTP/Co%20so%20du%20dieu%20kien/Nam%202013/ruou%20Minh%20Giang-%20Giay%20chung%20nhan.doc" TargetMode="External" /><Relationship Id="rId4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56.7109375" style="0" customWidth="1"/>
    <col min="2" max="2" width="28.28125" style="0" bestFit="1" customWidth="1"/>
    <col min="3" max="3" width="44.28125" style="0" customWidth="1"/>
  </cols>
  <sheetData>
    <row r="2" ht="18.75">
      <c r="A2" s="55" t="s">
        <v>114</v>
      </c>
    </row>
    <row r="3" ht="18.75">
      <c r="A3" s="34" t="s">
        <v>85</v>
      </c>
    </row>
    <row r="4" ht="18.75">
      <c r="A4" s="50" t="s">
        <v>86</v>
      </c>
    </row>
    <row r="5" ht="18.75">
      <c r="A5" s="56" t="s">
        <v>78</v>
      </c>
    </row>
    <row r="6" ht="18.75">
      <c r="A6" s="34" t="s">
        <v>79</v>
      </c>
    </row>
    <row r="7" ht="18.75">
      <c r="A7" s="34" t="s">
        <v>80</v>
      </c>
    </row>
    <row r="8" ht="18.75">
      <c r="A8" s="34" t="s">
        <v>81</v>
      </c>
    </row>
    <row r="9" ht="18.75">
      <c r="A9" s="34" t="s">
        <v>82</v>
      </c>
    </row>
    <row r="10" ht="18.75">
      <c r="A10" s="34" t="s">
        <v>83</v>
      </c>
    </row>
    <row r="11" ht="18.75">
      <c r="A11" s="34" t="s">
        <v>84</v>
      </c>
    </row>
    <row r="12" ht="18.75">
      <c r="A12" s="56" t="s">
        <v>116</v>
      </c>
    </row>
    <row r="15" ht="18.75">
      <c r="A15" s="55" t="s">
        <v>115</v>
      </c>
    </row>
    <row r="16" spans="1:2" ht="18.75">
      <c r="A16" s="34" t="s">
        <v>101</v>
      </c>
      <c r="B16" s="34" t="s">
        <v>105</v>
      </c>
    </row>
    <row r="17" ht="18.75">
      <c r="A17" s="34" t="s">
        <v>102</v>
      </c>
    </row>
    <row r="18" spans="1:2" ht="18.75">
      <c r="A18" s="54" t="s">
        <v>103</v>
      </c>
      <c r="B18" s="33" t="s">
        <v>104</v>
      </c>
    </row>
    <row r="19" spans="1:2" ht="37.5">
      <c r="A19" s="54" t="s">
        <v>106</v>
      </c>
      <c r="B19" s="33" t="s">
        <v>107</v>
      </c>
    </row>
    <row r="20" spans="1:2" ht="37.5">
      <c r="A20" s="54" t="s">
        <v>108</v>
      </c>
      <c r="B20" s="33" t="s">
        <v>109</v>
      </c>
    </row>
    <row r="21" spans="1:2" ht="37.5">
      <c r="A21" s="54" t="s">
        <v>110</v>
      </c>
      <c r="B21" s="33" t="s">
        <v>111</v>
      </c>
    </row>
    <row r="22" spans="1:2" ht="18.75">
      <c r="A22" s="54" t="s">
        <v>112</v>
      </c>
      <c r="B22" s="33" t="s">
        <v>113</v>
      </c>
    </row>
    <row r="24" ht="18.75">
      <c r="A24" s="55" t="s">
        <v>294</v>
      </c>
    </row>
    <row r="25" spans="1:3" ht="18.75">
      <c r="A25" s="34" t="s">
        <v>101</v>
      </c>
      <c r="B25" s="132" t="s">
        <v>298</v>
      </c>
      <c r="C25" t="s">
        <v>328</v>
      </c>
    </row>
    <row r="26" spans="1:3" ht="18.75">
      <c r="A26" s="56" t="s">
        <v>347</v>
      </c>
      <c r="B26" s="132" t="s">
        <v>111</v>
      </c>
      <c r="C26" t="s">
        <v>329</v>
      </c>
    </row>
    <row r="27" spans="1:3" ht="18.75">
      <c r="A27" s="56" t="s">
        <v>348</v>
      </c>
      <c r="B27" s="132"/>
      <c r="C27" t="s">
        <v>329</v>
      </c>
    </row>
    <row r="28" spans="1:3" ht="32.25">
      <c r="A28" s="130" t="s">
        <v>295</v>
      </c>
      <c r="B28" s="132" t="s">
        <v>299</v>
      </c>
      <c r="C28" s="133" t="s">
        <v>308</v>
      </c>
    </row>
    <row r="29" spans="1:2" ht="37.5">
      <c r="A29" s="131" t="s">
        <v>296</v>
      </c>
      <c r="B29" s="132" t="s">
        <v>300</v>
      </c>
    </row>
    <row r="30" spans="1:2" ht="37.5">
      <c r="A30" s="131" t="s">
        <v>297</v>
      </c>
      <c r="B30" s="132" t="s">
        <v>301</v>
      </c>
    </row>
    <row r="32" ht="18.75">
      <c r="A32" s="55" t="s">
        <v>302</v>
      </c>
    </row>
    <row r="33" spans="1:3" ht="18.75">
      <c r="A33" s="34" t="s">
        <v>101</v>
      </c>
      <c r="B33" s="132" t="s">
        <v>305</v>
      </c>
      <c r="C33" t="s">
        <v>328</v>
      </c>
    </row>
    <row r="34" spans="1:3" ht="18.75">
      <c r="A34" s="34" t="s">
        <v>102</v>
      </c>
      <c r="C34" t="s">
        <v>329</v>
      </c>
    </row>
    <row r="35" spans="1:2" ht="18.75">
      <c r="A35" s="130" t="s">
        <v>303</v>
      </c>
      <c r="B35" s="132" t="s">
        <v>306</v>
      </c>
    </row>
    <row r="36" spans="1:2" ht="18.75">
      <c r="A36" s="130" t="s">
        <v>304</v>
      </c>
      <c r="B36" s="132" t="s">
        <v>307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B10">
      <selection activeCell="E15" sqref="E15"/>
    </sheetView>
  </sheetViews>
  <sheetFormatPr defaultColWidth="9.140625" defaultRowHeight="12.75"/>
  <cols>
    <col min="1" max="1" width="6.57421875" style="0" customWidth="1"/>
    <col min="2" max="2" width="28.00390625" style="0" bestFit="1" customWidth="1"/>
    <col min="3" max="3" width="32.140625" style="0" customWidth="1"/>
    <col min="4" max="4" width="21.140625" style="0" customWidth="1"/>
    <col min="5" max="5" width="15.7109375" style="0" bestFit="1" customWidth="1"/>
    <col min="6" max="6" width="19.421875" style="0" bestFit="1" customWidth="1"/>
    <col min="7" max="7" width="25.00390625" style="0" customWidth="1"/>
    <col min="8" max="8" width="16.7109375" style="0" customWidth="1"/>
  </cols>
  <sheetData>
    <row r="2" spans="1:6" ht="20.25">
      <c r="A2" s="497" t="s">
        <v>45</v>
      </c>
      <c r="B2" s="497"/>
      <c r="C2" s="497"/>
      <c r="D2" s="497"/>
      <c r="E2" s="497"/>
      <c r="F2" s="497"/>
    </row>
    <row r="3" ht="18.75">
      <c r="A3" s="34"/>
    </row>
    <row r="4" spans="1:6" s="36" customFormat="1" ht="18.75">
      <c r="A4" s="37" t="s">
        <v>46</v>
      </c>
      <c r="B4" s="37" t="s">
        <v>47</v>
      </c>
      <c r="C4" s="37" t="s">
        <v>48</v>
      </c>
      <c r="D4" s="37" t="s">
        <v>53</v>
      </c>
      <c r="E4" s="37" t="s">
        <v>32</v>
      </c>
      <c r="F4" s="37" t="s">
        <v>37</v>
      </c>
    </row>
    <row r="5" spans="1:6" s="35" customFormat="1" ht="37.5">
      <c r="A5" s="38">
        <v>1</v>
      </c>
      <c r="B5" s="39" t="s">
        <v>49</v>
      </c>
      <c r="C5" s="39" t="s">
        <v>50</v>
      </c>
      <c r="D5" s="39" t="s">
        <v>54</v>
      </c>
      <c r="E5" s="40" t="s">
        <v>70</v>
      </c>
      <c r="F5" s="39" t="s">
        <v>55</v>
      </c>
    </row>
    <row r="6" spans="1:6" s="35" customFormat="1" ht="37.5">
      <c r="A6" s="38">
        <v>2</v>
      </c>
      <c r="B6" s="39" t="s">
        <v>51</v>
      </c>
      <c r="C6" s="39" t="s">
        <v>52</v>
      </c>
      <c r="D6" s="39" t="s">
        <v>59</v>
      </c>
      <c r="E6" s="40" t="s">
        <v>71</v>
      </c>
      <c r="F6" s="39" t="s">
        <v>56</v>
      </c>
    </row>
    <row r="7" spans="1:6" s="35" customFormat="1" ht="37.5">
      <c r="A7" s="38">
        <v>3</v>
      </c>
      <c r="B7" s="39" t="s">
        <v>57</v>
      </c>
      <c r="C7" s="39" t="s">
        <v>58</v>
      </c>
      <c r="D7" s="39" t="s">
        <v>59</v>
      </c>
      <c r="E7" s="40" t="s">
        <v>69</v>
      </c>
      <c r="F7" s="39" t="s">
        <v>60</v>
      </c>
    </row>
    <row r="8" spans="1:8" s="35" customFormat="1" ht="51">
      <c r="A8" s="38">
        <v>4</v>
      </c>
      <c r="B8" s="39" t="s">
        <v>61</v>
      </c>
      <c r="C8" s="39" t="s">
        <v>62</v>
      </c>
      <c r="D8" s="39" t="s">
        <v>63</v>
      </c>
      <c r="E8" s="40" t="s">
        <v>68</v>
      </c>
      <c r="F8" s="39" t="s">
        <v>64</v>
      </c>
      <c r="G8" s="39">
        <v>3855092</v>
      </c>
      <c r="H8" s="35" t="s">
        <v>240</v>
      </c>
    </row>
    <row r="9" spans="1:7" s="35" customFormat="1" ht="75">
      <c r="A9" s="38">
        <v>5</v>
      </c>
      <c r="B9" s="39" t="s">
        <v>65</v>
      </c>
      <c r="C9" s="39" t="s">
        <v>66</v>
      </c>
      <c r="D9" s="39" t="s">
        <v>268</v>
      </c>
      <c r="E9" s="40" t="s">
        <v>67</v>
      </c>
      <c r="F9" s="39" t="s">
        <v>64</v>
      </c>
      <c r="G9" s="68" t="s">
        <v>161</v>
      </c>
    </row>
    <row r="10" spans="1:6" s="35" customFormat="1" ht="37.5">
      <c r="A10" s="38">
        <v>6</v>
      </c>
      <c r="B10" s="39" t="s">
        <v>288</v>
      </c>
      <c r="C10" s="39" t="s">
        <v>58</v>
      </c>
      <c r="D10" s="39" t="s">
        <v>54</v>
      </c>
      <c r="E10" s="40" t="s">
        <v>289</v>
      </c>
      <c r="F10" s="39" t="s">
        <v>64</v>
      </c>
    </row>
    <row r="11" spans="1:6" ht="36" customHeight="1">
      <c r="A11" s="33"/>
      <c r="B11" s="498" t="s">
        <v>344</v>
      </c>
      <c r="C11" s="70" t="s">
        <v>164</v>
      </c>
      <c r="D11" s="70" t="s">
        <v>165</v>
      </c>
      <c r="E11" s="71" t="s">
        <v>166</v>
      </c>
      <c r="F11" s="500" t="s">
        <v>346</v>
      </c>
    </row>
    <row r="12" spans="2:6" ht="18.75">
      <c r="B12" s="499"/>
      <c r="C12" s="70" t="s">
        <v>167</v>
      </c>
      <c r="D12" s="70" t="s">
        <v>236</v>
      </c>
      <c r="E12" s="71" t="s">
        <v>168</v>
      </c>
      <c r="F12" s="501"/>
    </row>
    <row r="13" spans="2:6" ht="18.75">
      <c r="B13" s="499"/>
      <c r="C13" s="70" t="s">
        <v>345</v>
      </c>
      <c r="D13" s="71" t="s">
        <v>234</v>
      </c>
      <c r="E13" s="71" t="s">
        <v>235</v>
      </c>
      <c r="F13" s="501"/>
    </row>
    <row r="14" spans="2:6" ht="37.5">
      <c r="B14" s="72" t="s">
        <v>170</v>
      </c>
      <c r="C14" s="70" t="s">
        <v>395</v>
      </c>
      <c r="D14" s="71" t="s">
        <v>343</v>
      </c>
      <c r="E14" s="71" t="s">
        <v>397</v>
      </c>
      <c r="F14" s="139" t="s">
        <v>396</v>
      </c>
    </row>
    <row r="15" spans="2:4" ht="37.5">
      <c r="B15" s="72" t="s">
        <v>340</v>
      </c>
      <c r="C15" s="70" t="s">
        <v>341</v>
      </c>
      <c r="D15" s="71" t="s">
        <v>342</v>
      </c>
    </row>
  </sheetData>
  <sheetProtection/>
  <mergeCells count="3">
    <mergeCell ref="A2:F2"/>
    <mergeCell ref="B11:B13"/>
    <mergeCell ref="F11:F13"/>
  </mergeCells>
  <hyperlinks>
    <hyperlink ref="G9" r:id="rId1" display="thuychandoan73@yahoo.com.vn"/>
    <hyperlink ref="F14" r:id="rId2" display="Giangnh@moit.gov.v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8515625" style="0" customWidth="1"/>
    <col min="2" max="2" width="33.7109375" style="0" customWidth="1"/>
    <col min="3" max="3" width="33.140625" style="10" customWidth="1"/>
    <col min="4" max="4" width="15.8515625" style="0" customWidth="1"/>
    <col min="5" max="5" width="13.8515625" style="0" customWidth="1"/>
    <col min="6" max="6" width="22.00390625" style="0" customWidth="1"/>
    <col min="7" max="7" width="18.57421875" style="0" customWidth="1"/>
    <col min="8" max="8" width="12.00390625" style="0" customWidth="1"/>
  </cols>
  <sheetData>
    <row r="1" spans="1:8" ht="20.25">
      <c r="A1" s="507" t="s">
        <v>19</v>
      </c>
      <c r="B1" s="507"/>
      <c r="C1" s="507"/>
      <c r="D1" s="507"/>
      <c r="E1" s="507"/>
      <c r="F1" s="507"/>
      <c r="G1" s="507"/>
      <c r="H1" s="507"/>
    </row>
    <row r="2" spans="1:8" ht="15.75">
      <c r="A2" s="1"/>
      <c r="B2" s="10"/>
      <c r="C2" s="496"/>
      <c r="D2" s="29"/>
      <c r="E2" s="29"/>
      <c r="F2" s="44"/>
      <c r="H2" s="2"/>
    </row>
    <row r="3" spans="1:8" s="3" customFormat="1" ht="46.5" customHeight="1">
      <c r="A3" s="502" t="s">
        <v>0</v>
      </c>
      <c r="B3" s="502" t="s">
        <v>2</v>
      </c>
      <c r="C3" s="525" t="s">
        <v>31</v>
      </c>
      <c r="D3" s="526" t="s">
        <v>32</v>
      </c>
      <c r="E3" s="526" t="s">
        <v>33</v>
      </c>
      <c r="F3" s="513" t="s">
        <v>24</v>
      </c>
      <c r="G3" s="506" t="s">
        <v>15</v>
      </c>
      <c r="H3" s="506" t="s">
        <v>16</v>
      </c>
    </row>
    <row r="4" spans="1:8" s="3" customFormat="1" ht="15.75" customHeight="1">
      <c r="A4" s="502"/>
      <c r="B4" s="502"/>
      <c r="C4" s="527"/>
      <c r="D4" s="528"/>
      <c r="E4" s="528"/>
      <c r="F4" s="514"/>
      <c r="G4" s="506"/>
      <c r="H4" s="506"/>
    </row>
    <row r="5" spans="1:8" s="3" customFormat="1" ht="15.75">
      <c r="A5" s="502"/>
      <c r="B5" s="502"/>
      <c r="C5" s="529"/>
      <c r="D5" s="530"/>
      <c r="E5" s="530"/>
      <c r="F5" s="515"/>
      <c r="G5" s="506"/>
      <c r="H5" s="506"/>
    </row>
    <row r="6" spans="1:8" ht="38.25">
      <c r="A6" s="155">
        <v>1</v>
      </c>
      <c r="B6" s="145" t="s">
        <v>1188</v>
      </c>
      <c r="C6" s="531" t="s">
        <v>1186</v>
      </c>
      <c r="D6" s="155">
        <v>2221102</v>
      </c>
      <c r="E6" s="155">
        <v>2221101</v>
      </c>
      <c r="F6" s="532" t="s">
        <v>1187</v>
      </c>
      <c r="G6" s="145" t="s">
        <v>1191</v>
      </c>
      <c r="H6" s="160">
        <v>43137</v>
      </c>
    </row>
    <row r="7" spans="1:8" ht="25.5">
      <c r="A7" s="155">
        <v>2</v>
      </c>
      <c r="B7" s="155" t="s">
        <v>1189</v>
      </c>
      <c r="C7" s="145" t="s">
        <v>1190</v>
      </c>
      <c r="D7" s="155"/>
      <c r="E7" s="155">
        <v>3717579</v>
      </c>
      <c r="F7" s="155" t="s">
        <v>540</v>
      </c>
      <c r="G7" s="145" t="s">
        <v>1194</v>
      </c>
      <c r="H7" s="160">
        <v>43165</v>
      </c>
    </row>
    <row r="8" spans="1:8" ht="38.25">
      <c r="A8" s="155">
        <v>3</v>
      </c>
      <c r="B8" s="532" t="s">
        <v>1192</v>
      </c>
      <c r="C8" s="531" t="s">
        <v>1193</v>
      </c>
      <c r="D8" s="155">
        <v>3740707</v>
      </c>
      <c r="E8" s="155"/>
      <c r="F8" s="532" t="s">
        <v>736</v>
      </c>
      <c r="G8" s="145" t="s">
        <v>1195</v>
      </c>
      <c r="H8" s="160">
        <v>43193</v>
      </c>
    </row>
    <row r="9" spans="1:8" ht="25.5">
      <c r="A9" s="155">
        <v>4</v>
      </c>
      <c r="B9" s="155" t="s">
        <v>1196</v>
      </c>
      <c r="C9" s="145" t="s">
        <v>1197</v>
      </c>
      <c r="D9" s="155">
        <v>3767010</v>
      </c>
      <c r="E9" s="155">
        <v>37670011</v>
      </c>
      <c r="F9" s="145" t="s">
        <v>1198</v>
      </c>
      <c r="G9" s="145" t="s">
        <v>1205</v>
      </c>
      <c r="H9" s="160">
        <v>43259</v>
      </c>
    </row>
    <row r="10" spans="1:8" ht="25.5">
      <c r="A10" s="155">
        <v>5</v>
      </c>
      <c r="B10" s="155" t="s">
        <v>1199</v>
      </c>
      <c r="C10" s="145" t="s">
        <v>1200</v>
      </c>
      <c r="D10" s="155">
        <v>3714800</v>
      </c>
      <c r="E10" s="155">
        <v>3714799</v>
      </c>
      <c r="F10" s="155" t="s">
        <v>1201</v>
      </c>
      <c r="G10" s="145" t="s">
        <v>1206</v>
      </c>
      <c r="H10" s="160">
        <v>43265</v>
      </c>
    </row>
    <row r="11" spans="1:8" ht="25.5">
      <c r="A11" s="155">
        <v>6</v>
      </c>
      <c r="B11" s="145" t="s">
        <v>1202</v>
      </c>
      <c r="C11" s="145" t="s">
        <v>1203</v>
      </c>
      <c r="D11" s="155">
        <v>3662229</v>
      </c>
      <c r="E11" s="155"/>
      <c r="F11" s="155" t="s">
        <v>815</v>
      </c>
      <c r="G11" s="145" t="s">
        <v>1204</v>
      </c>
      <c r="H11" s="160">
        <v>43249</v>
      </c>
    </row>
    <row r="12" spans="1:8" ht="25.5">
      <c r="A12" s="155">
        <v>7</v>
      </c>
      <c r="B12" s="155" t="s">
        <v>1207</v>
      </c>
      <c r="C12" s="145" t="s">
        <v>1208</v>
      </c>
      <c r="D12" s="155" t="s">
        <v>1209</v>
      </c>
      <c r="E12" s="155"/>
      <c r="F12" s="155" t="s">
        <v>1210</v>
      </c>
      <c r="G12" s="155"/>
      <c r="H12" s="155"/>
    </row>
    <row r="13" spans="1:8" ht="25.5">
      <c r="A13" s="155">
        <v>8</v>
      </c>
      <c r="B13" s="155" t="s">
        <v>1211</v>
      </c>
      <c r="C13" s="145" t="s">
        <v>1212</v>
      </c>
      <c r="D13" s="155">
        <v>6561818</v>
      </c>
      <c r="E13" s="155"/>
      <c r="F13" s="155" t="s">
        <v>815</v>
      </c>
      <c r="G13" s="145" t="s">
        <v>1213</v>
      </c>
      <c r="H13" s="160">
        <v>43308</v>
      </c>
    </row>
  </sheetData>
  <sheetProtection/>
  <mergeCells count="9">
    <mergeCell ref="F3:F5"/>
    <mergeCell ref="E3:E5"/>
    <mergeCell ref="D3:D5"/>
    <mergeCell ref="G3:G5"/>
    <mergeCell ref="H3:H5"/>
    <mergeCell ref="A1:H1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7">
      <selection activeCell="A1" sqref="A1:IV6"/>
    </sheetView>
  </sheetViews>
  <sheetFormatPr defaultColWidth="9.140625" defaultRowHeight="12.75"/>
  <cols>
    <col min="1" max="1" width="6.00390625" style="0" customWidth="1"/>
    <col min="2" max="2" width="22.28125" style="0" customWidth="1"/>
    <col min="3" max="3" width="12.28125" style="0" customWidth="1"/>
    <col min="4" max="5" width="10.140625" style="0" bestFit="1" customWidth="1"/>
    <col min="6" max="6" width="27.28125" style="0" customWidth="1"/>
    <col min="7" max="7" width="11.7109375" style="0" customWidth="1"/>
    <col min="8" max="8" width="11.28125" style="0" customWidth="1"/>
    <col min="9" max="9" width="15.421875" style="0" customWidth="1"/>
    <col min="10" max="10" width="11.140625" style="0" customWidth="1"/>
    <col min="11" max="11" width="25.57421875" style="0" customWidth="1"/>
    <col min="12" max="12" width="12.7109375" style="0" customWidth="1"/>
    <col min="13" max="13" width="19.7109375" style="0" customWidth="1"/>
    <col min="23" max="23" width="10.8515625" style="0" customWidth="1"/>
    <col min="24" max="24" width="10.140625" style="0" bestFit="1" customWidth="1"/>
    <col min="29" max="29" width="10.00390625" style="0" customWidth="1"/>
    <col min="31" max="31" width="11.140625" style="0" customWidth="1"/>
  </cols>
  <sheetData>
    <row r="1" spans="1:33" ht="30.75" customHeight="1">
      <c r="A1" s="507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60"/>
      <c r="AF1" s="60"/>
      <c r="AG1" s="177"/>
    </row>
    <row r="2" spans="1:33" ht="20.25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60"/>
      <c r="AF2" s="60"/>
      <c r="AG2" s="177"/>
    </row>
    <row r="3" spans="1:33" ht="15.75">
      <c r="A3" s="1"/>
      <c r="B3" s="10"/>
      <c r="C3" s="11"/>
      <c r="D3" s="143"/>
      <c r="E3" s="144"/>
      <c r="F3" s="44"/>
      <c r="G3" s="29"/>
      <c r="H3" s="29"/>
      <c r="I3" s="44"/>
      <c r="J3" s="28"/>
      <c r="K3" s="44"/>
      <c r="L3" s="28"/>
      <c r="M3" s="44"/>
      <c r="N3" s="22"/>
      <c r="O3" s="22"/>
      <c r="P3" s="443"/>
      <c r="Q3" s="22"/>
      <c r="R3" s="22"/>
      <c r="S3" s="10"/>
      <c r="T3" s="10"/>
      <c r="U3" s="10"/>
      <c r="V3" s="17"/>
      <c r="W3" s="18"/>
      <c r="Y3" s="51"/>
      <c r="Z3" s="10"/>
      <c r="AC3" s="2" t="s">
        <v>987</v>
      </c>
      <c r="AD3" s="10"/>
      <c r="AE3" s="61"/>
      <c r="AF3" s="61"/>
      <c r="AG3" s="177"/>
    </row>
    <row r="4" spans="1:33" s="3" customFormat="1" ht="46.5" customHeight="1">
      <c r="A4" s="502" t="s">
        <v>0</v>
      </c>
      <c r="B4" s="502" t="s">
        <v>2</v>
      </c>
      <c r="C4" s="508" t="s">
        <v>3</v>
      </c>
      <c r="D4" s="512" t="s">
        <v>497</v>
      </c>
      <c r="E4" s="509" t="s">
        <v>514</v>
      </c>
      <c r="F4" s="25" t="s">
        <v>31</v>
      </c>
      <c r="G4" s="26" t="s">
        <v>32</v>
      </c>
      <c r="H4" s="26" t="s">
        <v>33</v>
      </c>
      <c r="I4" s="25" t="s">
        <v>34</v>
      </c>
      <c r="J4" s="25" t="s">
        <v>32</v>
      </c>
      <c r="K4" s="25" t="s">
        <v>36</v>
      </c>
      <c r="L4" s="25" t="s">
        <v>37</v>
      </c>
      <c r="M4" s="12" t="s">
        <v>24</v>
      </c>
      <c r="N4" s="20" t="s">
        <v>123</v>
      </c>
      <c r="O4" s="20" t="s">
        <v>833</v>
      </c>
      <c r="P4" s="510" t="s">
        <v>26</v>
      </c>
      <c r="Q4" s="510"/>
      <c r="R4" s="20"/>
      <c r="S4" s="502" t="s">
        <v>4</v>
      </c>
      <c r="T4" s="502"/>
      <c r="U4" s="502"/>
      <c r="V4" s="12" t="s">
        <v>9</v>
      </c>
      <c r="W4" s="12" t="s">
        <v>11</v>
      </c>
      <c r="X4" s="502" t="s">
        <v>10</v>
      </c>
      <c r="Y4" s="502" t="s">
        <v>12</v>
      </c>
      <c r="Z4" s="502"/>
      <c r="AA4" s="502"/>
      <c r="AB4" s="506" t="s">
        <v>15</v>
      </c>
      <c r="AC4" s="506" t="s">
        <v>16</v>
      </c>
      <c r="AD4" s="502" t="s">
        <v>17</v>
      </c>
      <c r="AE4" s="503" t="s">
        <v>40</v>
      </c>
      <c r="AF4" s="502" t="s">
        <v>1</v>
      </c>
      <c r="AG4" s="511" t="s">
        <v>863</v>
      </c>
    </row>
    <row r="5" spans="1:33" s="3" customFormat="1" ht="31.5">
      <c r="A5" s="502"/>
      <c r="B5" s="502"/>
      <c r="C5" s="508"/>
      <c r="D5" s="512"/>
      <c r="E5" s="509"/>
      <c r="F5" s="45" t="s">
        <v>20</v>
      </c>
      <c r="G5" s="46" t="s">
        <v>20</v>
      </c>
      <c r="H5" s="46" t="s">
        <v>20</v>
      </c>
      <c r="I5" s="47" t="s">
        <v>20</v>
      </c>
      <c r="J5" s="47" t="s">
        <v>20</v>
      </c>
      <c r="K5" s="47" t="s">
        <v>20</v>
      </c>
      <c r="L5" s="47" t="s">
        <v>20</v>
      </c>
      <c r="M5" s="45" t="s">
        <v>20</v>
      </c>
      <c r="N5" s="47" t="s">
        <v>20</v>
      </c>
      <c r="O5" s="47" t="s">
        <v>20</v>
      </c>
      <c r="P5" s="445" t="s">
        <v>20</v>
      </c>
      <c r="Q5" s="47" t="s">
        <v>20</v>
      </c>
      <c r="R5" s="47" t="s">
        <v>20</v>
      </c>
      <c r="S5" s="502" t="s">
        <v>5</v>
      </c>
      <c r="T5" s="502" t="s">
        <v>6</v>
      </c>
      <c r="U5" s="502"/>
      <c r="V5" s="45" t="s">
        <v>20</v>
      </c>
      <c r="W5" s="45" t="s">
        <v>20</v>
      </c>
      <c r="X5" s="502"/>
      <c r="Y5" s="502" t="s">
        <v>13</v>
      </c>
      <c r="Z5" s="502" t="s">
        <v>14</v>
      </c>
      <c r="AA5" s="502"/>
      <c r="AB5" s="506"/>
      <c r="AC5" s="506"/>
      <c r="AD5" s="502"/>
      <c r="AE5" s="504"/>
      <c r="AF5" s="502"/>
      <c r="AG5" s="511"/>
    </row>
    <row r="6" spans="1:33" s="3" customFormat="1" ht="31.5">
      <c r="A6" s="502"/>
      <c r="B6" s="502"/>
      <c r="C6" s="508"/>
      <c r="D6" s="512"/>
      <c r="E6" s="509"/>
      <c r="F6" s="25"/>
      <c r="G6" s="26"/>
      <c r="H6" s="26"/>
      <c r="I6" s="25"/>
      <c r="J6" s="25"/>
      <c r="K6" s="25"/>
      <c r="L6" s="25"/>
      <c r="M6" s="25"/>
      <c r="N6" s="20"/>
      <c r="O6" s="20"/>
      <c r="P6" s="446" t="s">
        <v>30</v>
      </c>
      <c r="Q6" s="20" t="s">
        <v>27</v>
      </c>
      <c r="R6" s="20" t="s">
        <v>28</v>
      </c>
      <c r="S6" s="502"/>
      <c r="T6" s="48" t="s">
        <v>7</v>
      </c>
      <c r="U6" s="48" t="s">
        <v>8</v>
      </c>
      <c r="V6" s="12"/>
      <c r="W6" s="12"/>
      <c r="X6" s="502"/>
      <c r="Y6" s="502"/>
      <c r="Z6" s="43" t="s">
        <v>7</v>
      </c>
      <c r="AA6" s="41" t="s">
        <v>8</v>
      </c>
      <c r="AB6" s="506"/>
      <c r="AC6" s="506"/>
      <c r="AD6" s="502"/>
      <c r="AE6" s="505"/>
      <c r="AF6" s="502"/>
      <c r="AG6" s="511"/>
    </row>
    <row r="7" spans="1:33" ht="60">
      <c r="A7">
        <v>1</v>
      </c>
      <c r="B7" t="s">
        <v>988</v>
      </c>
      <c r="C7" s="486" t="s">
        <v>1108</v>
      </c>
      <c r="D7" t="s">
        <v>989</v>
      </c>
      <c r="E7" s="340">
        <v>43011</v>
      </c>
      <c r="F7" t="s">
        <v>990</v>
      </c>
      <c r="I7" t="s">
        <v>991</v>
      </c>
      <c r="J7" s="353" t="s">
        <v>992</v>
      </c>
      <c r="K7" t="s">
        <v>424</v>
      </c>
      <c r="L7" t="s">
        <v>699</v>
      </c>
      <c r="M7" t="s">
        <v>993</v>
      </c>
      <c r="P7">
        <v>947</v>
      </c>
      <c r="Q7">
        <v>799</v>
      </c>
      <c r="R7">
        <v>148</v>
      </c>
      <c r="S7" t="s">
        <v>89</v>
      </c>
      <c r="V7" s="484" t="s">
        <v>94</v>
      </c>
      <c r="W7" t="s">
        <v>1012</v>
      </c>
      <c r="X7" t="s">
        <v>1013</v>
      </c>
      <c r="Y7" t="s">
        <v>89</v>
      </c>
      <c r="AB7" s="479" t="s">
        <v>1017</v>
      </c>
      <c r="AC7" s="318" t="s">
        <v>1015</v>
      </c>
      <c r="AD7" s="359" t="s">
        <v>836</v>
      </c>
      <c r="AE7" s="318" t="s">
        <v>1016</v>
      </c>
      <c r="AG7">
        <v>3000000</v>
      </c>
    </row>
    <row r="8" spans="1:33" ht="38.25">
      <c r="A8">
        <v>2</v>
      </c>
      <c r="B8" s="10" t="s">
        <v>994</v>
      </c>
      <c r="C8" t="s">
        <v>995</v>
      </c>
      <c r="D8" t="s">
        <v>996</v>
      </c>
      <c r="E8" t="s">
        <v>997</v>
      </c>
      <c r="F8" s="10" t="s">
        <v>998</v>
      </c>
      <c r="G8">
        <v>2221102</v>
      </c>
      <c r="H8">
        <v>2221101</v>
      </c>
      <c r="I8" t="s">
        <v>999</v>
      </c>
      <c r="J8" s="353" t="s">
        <v>1000</v>
      </c>
      <c r="K8" t="s">
        <v>1001</v>
      </c>
      <c r="L8" t="s">
        <v>159</v>
      </c>
      <c r="M8" s="10" t="s">
        <v>1002</v>
      </c>
      <c r="N8" s="10" t="s">
        <v>1003</v>
      </c>
      <c r="P8">
        <v>63</v>
      </c>
      <c r="Q8">
        <v>15</v>
      </c>
      <c r="R8">
        <v>48</v>
      </c>
      <c r="S8" t="s">
        <v>89</v>
      </c>
      <c r="V8" s="484" t="s">
        <v>88</v>
      </c>
      <c r="W8" t="s">
        <v>1012</v>
      </c>
      <c r="X8" t="s">
        <v>1018</v>
      </c>
      <c r="Y8" t="s">
        <v>89</v>
      </c>
      <c r="AB8" t="s">
        <v>869</v>
      </c>
      <c r="AG8">
        <v>3000000</v>
      </c>
    </row>
    <row r="9" spans="1:31" ht="60">
      <c r="A9">
        <v>3</v>
      </c>
      <c r="B9" t="s">
        <v>1004</v>
      </c>
      <c r="C9" t="s">
        <v>1005</v>
      </c>
      <c r="D9" s="477" t="s">
        <v>1006</v>
      </c>
      <c r="E9" t="s">
        <v>1007</v>
      </c>
      <c r="F9" t="s">
        <v>1008</v>
      </c>
      <c r="G9">
        <v>3827470</v>
      </c>
      <c r="H9">
        <v>3827471</v>
      </c>
      <c r="I9" t="s">
        <v>1009</v>
      </c>
      <c r="J9" s="353" t="s">
        <v>496</v>
      </c>
      <c r="K9" t="s">
        <v>1024</v>
      </c>
      <c r="L9" t="s">
        <v>159</v>
      </c>
      <c r="M9" t="s">
        <v>1010</v>
      </c>
      <c r="N9" s="10" t="s">
        <v>1011</v>
      </c>
      <c r="P9">
        <v>229</v>
      </c>
      <c r="Q9">
        <v>103</v>
      </c>
      <c r="R9">
        <v>126</v>
      </c>
      <c r="S9" t="s">
        <v>89</v>
      </c>
      <c r="V9" s="484" t="s">
        <v>1028</v>
      </c>
      <c r="W9" t="s">
        <v>1012</v>
      </c>
      <c r="AB9" s="479" t="s">
        <v>1035</v>
      </c>
      <c r="AC9" s="340">
        <v>42859</v>
      </c>
      <c r="AD9" s="10" t="s">
        <v>1033</v>
      </c>
      <c r="AE9" s="340">
        <v>43955</v>
      </c>
    </row>
    <row r="10" spans="1:33" ht="60">
      <c r="A10">
        <v>4</v>
      </c>
      <c r="B10" s="10" t="s">
        <v>1019</v>
      </c>
      <c r="C10" s="340">
        <v>42889</v>
      </c>
      <c r="D10" t="s">
        <v>1020</v>
      </c>
      <c r="E10" s="340">
        <v>42798</v>
      </c>
      <c r="F10" s="10" t="s">
        <v>1021</v>
      </c>
      <c r="G10">
        <v>3800566</v>
      </c>
      <c r="I10" t="s">
        <v>1022</v>
      </c>
      <c r="J10" s="480" t="s">
        <v>1023</v>
      </c>
      <c r="K10" t="s">
        <v>1025</v>
      </c>
      <c r="L10" t="s">
        <v>159</v>
      </c>
      <c r="M10" t="s">
        <v>1026</v>
      </c>
      <c r="N10" s="10" t="s">
        <v>1027</v>
      </c>
      <c r="P10">
        <v>10</v>
      </c>
      <c r="Q10">
        <v>4</v>
      </c>
      <c r="R10">
        <v>6</v>
      </c>
      <c r="S10" t="s">
        <v>89</v>
      </c>
      <c r="V10" s="483" t="s">
        <v>1029</v>
      </c>
      <c r="W10" t="s">
        <v>997</v>
      </c>
      <c r="X10" t="s">
        <v>1030</v>
      </c>
      <c r="Y10" t="s">
        <v>89</v>
      </c>
      <c r="AB10" s="479" t="s">
        <v>1031</v>
      </c>
      <c r="AC10" t="s">
        <v>1032</v>
      </c>
      <c r="AD10" s="10" t="s">
        <v>1033</v>
      </c>
      <c r="AE10" t="s">
        <v>1034</v>
      </c>
      <c r="AG10">
        <v>3000000</v>
      </c>
    </row>
    <row r="11" spans="1:33" ht="60">
      <c r="A11">
        <v>5</v>
      </c>
      <c r="B11" s="359" t="s">
        <v>1036</v>
      </c>
      <c r="C11" s="340">
        <v>42920</v>
      </c>
      <c r="D11" s="318" t="s">
        <v>1037</v>
      </c>
      <c r="E11" s="340">
        <v>42799</v>
      </c>
      <c r="F11" s="359" t="s">
        <v>1038</v>
      </c>
      <c r="G11">
        <v>3769074</v>
      </c>
      <c r="H11">
        <v>3769075</v>
      </c>
      <c r="I11" s="318" t="s">
        <v>1039</v>
      </c>
      <c r="J11" s="481" t="s">
        <v>1040</v>
      </c>
      <c r="K11" s="318" t="s">
        <v>468</v>
      </c>
      <c r="L11" s="318" t="s">
        <v>159</v>
      </c>
      <c r="M11" s="318" t="s">
        <v>817</v>
      </c>
      <c r="N11" s="482" t="s">
        <v>1041</v>
      </c>
      <c r="P11">
        <v>62</v>
      </c>
      <c r="Q11">
        <v>45</v>
      </c>
      <c r="R11">
        <v>27</v>
      </c>
      <c r="S11" s="318" t="s">
        <v>89</v>
      </c>
      <c r="V11" s="483" t="s">
        <v>1042</v>
      </c>
      <c r="W11" s="487" t="s">
        <v>1109</v>
      </c>
      <c r="AB11" s="479" t="s">
        <v>1058</v>
      </c>
      <c r="AC11" t="s">
        <v>1055</v>
      </c>
      <c r="AD11" s="10" t="s">
        <v>1033</v>
      </c>
      <c r="AE11" t="s">
        <v>1059</v>
      </c>
      <c r="AG11">
        <v>3000000</v>
      </c>
    </row>
    <row r="12" spans="1:33" ht="64.5">
      <c r="A12">
        <v>6</v>
      </c>
      <c r="B12" s="359" t="s">
        <v>1043</v>
      </c>
      <c r="C12" t="s">
        <v>1044</v>
      </c>
      <c r="D12" s="318" t="s">
        <v>1045</v>
      </c>
      <c r="E12" s="318" t="s">
        <v>1046</v>
      </c>
      <c r="F12" s="359" t="s">
        <v>1047</v>
      </c>
      <c r="G12">
        <v>2220535</v>
      </c>
      <c r="H12">
        <v>2220534</v>
      </c>
      <c r="I12" s="318" t="s">
        <v>1049</v>
      </c>
      <c r="J12" s="358" t="s">
        <v>1050</v>
      </c>
      <c r="K12" s="318" t="s">
        <v>1048</v>
      </c>
      <c r="L12" s="318" t="s">
        <v>159</v>
      </c>
      <c r="M12" s="318" t="s">
        <v>1051</v>
      </c>
      <c r="N12" s="482" t="s">
        <v>1052</v>
      </c>
      <c r="AB12" s="479" t="s">
        <v>1054</v>
      </c>
      <c r="AC12" t="s">
        <v>1056</v>
      </c>
      <c r="AD12" s="10" t="s">
        <v>1033</v>
      </c>
      <c r="AE12" t="s">
        <v>1057</v>
      </c>
      <c r="AG12" s="485" t="s">
        <v>1053</v>
      </c>
    </row>
    <row r="13" spans="1:33" ht="51">
      <c r="A13">
        <v>7</v>
      </c>
      <c r="B13" s="359" t="s">
        <v>1060</v>
      </c>
      <c r="C13" s="340">
        <v>42772</v>
      </c>
      <c r="D13" s="318" t="s">
        <v>1061</v>
      </c>
      <c r="E13" s="318" t="s">
        <v>1062</v>
      </c>
      <c r="F13" s="359" t="s">
        <v>1063</v>
      </c>
      <c r="G13">
        <v>3635566</v>
      </c>
      <c r="H13">
        <v>3635569</v>
      </c>
      <c r="I13" s="318" t="s">
        <v>1065</v>
      </c>
      <c r="J13" s="358" t="s">
        <v>1066</v>
      </c>
      <c r="K13" s="318" t="s">
        <v>1064</v>
      </c>
      <c r="L13" s="318" t="s">
        <v>159</v>
      </c>
      <c r="M13" s="318" t="s">
        <v>393</v>
      </c>
      <c r="N13" s="482" t="s">
        <v>1067</v>
      </c>
      <c r="P13">
        <v>12</v>
      </c>
      <c r="Q13">
        <v>8</v>
      </c>
      <c r="R13">
        <v>4</v>
      </c>
      <c r="S13" t="s">
        <v>89</v>
      </c>
      <c r="V13" s="344" t="s">
        <v>1068</v>
      </c>
      <c r="W13" s="340">
        <v>42892</v>
      </c>
      <c r="AB13" s="10" t="s">
        <v>1090</v>
      </c>
      <c r="AC13" t="s">
        <v>1091</v>
      </c>
      <c r="AD13" s="10" t="s">
        <v>1033</v>
      </c>
      <c r="AE13" t="s">
        <v>1092</v>
      </c>
      <c r="AG13">
        <v>3000000</v>
      </c>
    </row>
    <row r="14" spans="1:33" ht="51">
      <c r="A14">
        <v>8</v>
      </c>
      <c r="B14" s="359" t="s">
        <v>1069</v>
      </c>
      <c r="C14" t="s">
        <v>1070</v>
      </c>
      <c r="D14" s="318" t="s">
        <v>1071</v>
      </c>
      <c r="E14" s="340">
        <v>43076</v>
      </c>
      <c r="F14" s="359" t="s">
        <v>1072</v>
      </c>
      <c r="G14">
        <v>6259666</v>
      </c>
      <c r="H14">
        <v>6259230</v>
      </c>
      <c r="I14" s="359" t="s">
        <v>1074</v>
      </c>
      <c r="K14" s="318" t="s">
        <v>1073</v>
      </c>
      <c r="L14" s="318" t="s">
        <v>159</v>
      </c>
      <c r="M14" s="318" t="s">
        <v>1075</v>
      </c>
      <c r="N14" s="482" t="s">
        <v>1076</v>
      </c>
      <c r="P14">
        <v>26</v>
      </c>
      <c r="Q14">
        <v>25</v>
      </c>
      <c r="R14">
        <v>1</v>
      </c>
      <c r="S14" t="s">
        <v>89</v>
      </c>
      <c r="V14" s="344" t="s">
        <v>1088</v>
      </c>
      <c r="W14" s="318" t="s">
        <v>1089</v>
      </c>
      <c r="AB14" s="10" t="s">
        <v>1093</v>
      </c>
      <c r="AC14" s="340">
        <v>42954</v>
      </c>
      <c r="AD14" s="10" t="s">
        <v>1033</v>
      </c>
      <c r="AE14" s="486" t="s">
        <v>1105</v>
      </c>
      <c r="AG14">
        <v>3000000</v>
      </c>
    </row>
    <row r="15" spans="1:31" ht="51">
      <c r="A15">
        <v>9</v>
      </c>
      <c r="B15" s="359" t="s">
        <v>1077</v>
      </c>
      <c r="C15" t="s">
        <v>1078</v>
      </c>
      <c r="D15" s="318" t="s">
        <v>1079</v>
      </c>
      <c r="E15" s="318" t="s">
        <v>1080</v>
      </c>
      <c r="F15" s="359" t="s">
        <v>1081</v>
      </c>
      <c r="I15" s="318" t="s">
        <v>1082</v>
      </c>
      <c r="J15" s="358" t="s">
        <v>1083</v>
      </c>
      <c r="K15" s="318" t="s">
        <v>851</v>
      </c>
      <c r="L15" s="318" t="s">
        <v>159</v>
      </c>
      <c r="M15" s="318" t="s">
        <v>1084</v>
      </c>
      <c r="N15" s="482" t="s">
        <v>1085</v>
      </c>
      <c r="P15">
        <v>12</v>
      </c>
      <c r="Q15">
        <v>8</v>
      </c>
      <c r="R15">
        <v>4</v>
      </c>
      <c r="S15" t="s">
        <v>89</v>
      </c>
      <c r="V15" s="344" t="s">
        <v>1086</v>
      </c>
      <c r="W15" t="s">
        <v>1087</v>
      </c>
      <c r="X15" t="s">
        <v>1101</v>
      </c>
      <c r="Y15" t="s">
        <v>89</v>
      </c>
      <c r="AB15" s="10" t="s">
        <v>1102</v>
      </c>
      <c r="AC15" t="s">
        <v>1103</v>
      </c>
      <c r="AD15" s="10" t="s">
        <v>1033</v>
      </c>
      <c r="AE15" t="s">
        <v>1104</v>
      </c>
    </row>
    <row r="16" spans="1:33" ht="51">
      <c r="A16">
        <v>10</v>
      </c>
      <c r="B16" s="359" t="s">
        <v>1094</v>
      </c>
      <c r="C16" s="340">
        <v>43076</v>
      </c>
      <c r="D16" s="318" t="s">
        <v>1095</v>
      </c>
      <c r="E16" s="340">
        <v>42986</v>
      </c>
      <c r="F16" s="359" t="s">
        <v>1096</v>
      </c>
      <c r="G16">
        <v>3717495</v>
      </c>
      <c r="H16">
        <v>3717497</v>
      </c>
      <c r="I16" s="318" t="s">
        <v>1097</v>
      </c>
      <c r="J16" s="358" t="s">
        <v>1098</v>
      </c>
      <c r="K16" s="318" t="s">
        <v>839</v>
      </c>
      <c r="L16" s="318" t="s">
        <v>159</v>
      </c>
      <c r="M16" s="318" t="s">
        <v>1099</v>
      </c>
      <c r="N16" s="482" t="s">
        <v>1100</v>
      </c>
      <c r="P16">
        <v>21</v>
      </c>
      <c r="Q16">
        <v>18</v>
      </c>
      <c r="R16">
        <v>3</v>
      </c>
      <c r="S16" t="s">
        <v>89</v>
      </c>
      <c r="V16" s="484" t="s">
        <v>1106</v>
      </c>
      <c r="W16" s="340">
        <v>42934</v>
      </c>
      <c r="X16" s="340">
        <v>42944</v>
      </c>
      <c r="Y16" t="s">
        <v>89</v>
      </c>
      <c r="AB16" s="10" t="s">
        <v>1107</v>
      </c>
      <c r="AC16" s="340">
        <v>42948</v>
      </c>
      <c r="AD16" s="10" t="s">
        <v>1033</v>
      </c>
      <c r="AE16" s="340">
        <v>44044</v>
      </c>
      <c r="AG16">
        <v>3000000</v>
      </c>
    </row>
    <row r="17" spans="1:31" ht="63">
      <c r="A17">
        <v>11</v>
      </c>
      <c r="B17" s="359" t="s">
        <v>672</v>
      </c>
      <c r="C17" s="340">
        <v>42955</v>
      </c>
      <c r="D17" s="318" t="s">
        <v>1110</v>
      </c>
      <c r="E17" s="340">
        <v>42984</v>
      </c>
      <c r="F17" s="359" t="s">
        <v>1111</v>
      </c>
      <c r="G17">
        <v>3754082</v>
      </c>
      <c r="H17">
        <v>3715978</v>
      </c>
      <c r="I17" s="318" t="s">
        <v>1112</v>
      </c>
      <c r="J17" s="358" t="s">
        <v>1113</v>
      </c>
      <c r="K17" s="318" t="s">
        <v>676</v>
      </c>
      <c r="L17" s="318" t="s">
        <v>1114</v>
      </c>
      <c r="M17" s="318" t="s">
        <v>1115</v>
      </c>
      <c r="N17" s="482" t="s">
        <v>1116</v>
      </c>
      <c r="P17">
        <v>90</v>
      </c>
      <c r="Q17">
        <v>26</v>
      </c>
      <c r="R17">
        <v>64</v>
      </c>
      <c r="S17" t="s">
        <v>89</v>
      </c>
      <c r="AB17" s="489" t="s">
        <v>1130</v>
      </c>
      <c r="AC17" s="340">
        <v>42976</v>
      </c>
      <c r="AD17" s="10" t="s">
        <v>1033</v>
      </c>
      <c r="AE17" s="340">
        <v>44072</v>
      </c>
    </row>
    <row r="18" spans="1:33" ht="63">
      <c r="A18">
        <v>12</v>
      </c>
      <c r="B18" s="359" t="s">
        <v>1117</v>
      </c>
      <c r="C18" s="340">
        <v>42957</v>
      </c>
      <c r="D18" s="318" t="s">
        <v>1118</v>
      </c>
      <c r="E18" s="340">
        <v>42986</v>
      </c>
      <c r="F18" s="359" t="s">
        <v>998</v>
      </c>
      <c r="G18">
        <v>2221041</v>
      </c>
      <c r="H18">
        <v>2221048</v>
      </c>
      <c r="I18" s="318" t="s">
        <v>1119</v>
      </c>
      <c r="J18" s="358" t="s">
        <v>1120</v>
      </c>
      <c r="K18" s="318" t="s">
        <v>1121</v>
      </c>
      <c r="L18" s="318" t="s">
        <v>159</v>
      </c>
      <c r="M18" s="318" t="s">
        <v>437</v>
      </c>
      <c r="P18">
        <v>70</v>
      </c>
      <c r="Q18">
        <v>42</v>
      </c>
      <c r="R18">
        <v>28</v>
      </c>
      <c r="S18" t="s">
        <v>89</v>
      </c>
      <c r="V18" s="488" t="s">
        <v>1157</v>
      </c>
      <c r="W18" s="340">
        <v>42963</v>
      </c>
      <c r="X18" s="60" t="s">
        <v>1158</v>
      </c>
      <c r="Y18" s="60" t="s">
        <v>89</v>
      </c>
      <c r="AB18" s="489" t="s">
        <v>1159</v>
      </c>
      <c r="AC18" s="340">
        <v>43035</v>
      </c>
      <c r="AD18" s="10" t="s">
        <v>1033</v>
      </c>
      <c r="AE18" s="340">
        <v>44131</v>
      </c>
      <c r="AG18">
        <v>3000000</v>
      </c>
    </row>
    <row r="19" spans="1:31" ht="51">
      <c r="A19">
        <v>13</v>
      </c>
      <c r="B19" s="359" t="s">
        <v>1122</v>
      </c>
      <c r="C19" s="340">
        <v>42958</v>
      </c>
      <c r="D19" s="318" t="s">
        <v>1123</v>
      </c>
      <c r="E19" s="340">
        <v>42989</v>
      </c>
      <c r="F19" s="359" t="s">
        <v>1124</v>
      </c>
      <c r="G19">
        <v>3586698</v>
      </c>
      <c r="I19" s="359" t="s">
        <v>1125</v>
      </c>
      <c r="J19" s="358" t="s">
        <v>1126</v>
      </c>
      <c r="K19" s="318" t="s">
        <v>1127</v>
      </c>
      <c r="L19" s="318" t="s">
        <v>192</v>
      </c>
      <c r="M19" s="318" t="s">
        <v>393</v>
      </c>
      <c r="P19">
        <v>23</v>
      </c>
      <c r="Q19">
        <v>5</v>
      </c>
      <c r="R19">
        <v>18</v>
      </c>
      <c r="S19" t="s">
        <v>89</v>
      </c>
      <c r="V19" s="484" t="s">
        <v>1128</v>
      </c>
      <c r="W19" s="340">
        <v>42963</v>
      </c>
      <c r="X19" s="340">
        <v>42970</v>
      </c>
      <c r="Y19" t="s">
        <v>89</v>
      </c>
      <c r="AB19" s="488" t="s">
        <v>1129</v>
      </c>
      <c r="AC19" s="340">
        <v>42975</v>
      </c>
      <c r="AD19" s="10" t="s">
        <v>1033</v>
      </c>
      <c r="AE19" s="340">
        <v>44071</v>
      </c>
    </row>
    <row r="20" spans="1:31" ht="63">
      <c r="A20">
        <v>14</v>
      </c>
      <c r="B20" s="359" t="s">
        <v>1131</v>
      </c>
      <c r="C20" s="340">
        <v>42991</v>
      </c>
      <c r="D20" s="318" t="s">
        <v>1132</v>
      </c>
      <c r="E20" s="340">
        <v>43019</v>
      </c>
      <c r="F20" s="359" t="s">
        <v>1133</v>
      </c>
      <c r="G20">
        <v>3790811</v>
      </c>
      <c r="H20">
        <v>3790810</v>
      </c>
      <c r="I20" s="318" t="s">
        <v>1135</v>
      </c>
      <c r="J20" s="358" t="s">
        <v>1136</v>
      </c>
      <c r="K20" s="318" t="s">
        <v>1134</v>
      </c>
      <c r="L20" s="318" t="s">
        <v>159</v>
      </c>
      <c r="M20" s="318" t="s">
        <v>817</v>
      </c>
      <c r="N20" s="482" t="s">
        <v>1137</v>
      </c>
      <c r="P20">
        <v>195</v>
      </c>
      <c r="Q20">
        <v>170</v>
      </c>
      <c r="R20">
        <v>25</v>
      </c>
      <c r="S20" t="s">
        <v>89</v>
      </c>
      <c r="V20" t="s">
        <v>814</v>
      </c>
      <c r="W20" s="340">
        <v>43003</v>
      </c>
      <c r="X20" s="340">
        <v>43012</v>
      </c>
      <c r="Y20" t="s">
        <v>89</v>
      </c>
      <c r="AB20" s="489" t="s">
        <v>1143</v>
      </c>
      <c r="AC20" s="340">
        <v>43013</v>
      </c>
      <c r="AD20" s="10" t="s">
        <v>1033</v>
      </c>
      <c r="AE20" s="340">
        <v>44109</v>
      </c>
    </row>
    <row r="21" spans="1:31" ht="63">
      <c r="A21">
        <v>15</v>
      </c>
      <c r="B21" s="359" t="s">
        <v>1138</v>
      </c>
      <c r="C21" s="340">
        <v>43006</v>
      </c>
      <c r="D21" s="318" t="s">
        <v>1139</v>
      </c>
      <c r="E21" s="340">
        <v>43034</v>
      </c>
      <c r="F21" s="359" t="s">
        <v>1140</v>
      </c>
      <c r="I21" s="318" t="s">
        <v>1141</v>
      </c>
      <c r="J21" s="358" t="s">
        <v>1142</v>
      </c>
      <c r="K21" s="318" t="s">
        <v>1141</v>
      </c>
      <c r="L21" s="318" t="s">
        <v>192</v>
      </c>
      <c r="M21" s="318" t="s">
        <v>815</v>
      </c>
      <c r="P21">
        <v>5</v>
      </c>
      <c r="Q21">
        <v>4</v>
      </c>
      <c r="R21">
        <v>1</v>
      </c>
      <c r="S21" t="s">
        <v>89</v>
      </c>
      <c r="AB21" s="489" t="s">
        <v>1144</v>
      </c>
      <c r="AC21" s="340">
        <v>43014</v>
      </c>
      <c r="AD21" s="10" t="s">
        <v>1033</v>
      </c>
      <c r="AE21" s="340">
        <v>44110</v>
      </c>
    </row>
    <row r="22" spans="1:31" ht="63">
      <c r="A22">
        <v>16</v>
      </c>
      <c r="B22" s="359" t="s">
        <v>1145</v>
      </c>
      <c r="C22" s="340">
        <v>43027</v>
      </c>
      <c r="D22" s="318" t="s">
        <v>1146</v>
      </c>
      <c r="E22" s="340">
        <v>43055</v>
      </c>
      <c r="F22" s="10" t="s">
        <v>1147</v>
      </c>
      <c r="G22">
        <v>2220535</v>
      </c>
      <c r="H22">
        <v>2220534</v>
      </c>
      <c r="I22" s="359" t="s">
        <v>1148</v>
      </c>
      <c r="J22" s="358" t="s">
        <v>1149</v>
      </c>
      <c r="K22" s="318" t="s">
        <v>1048</v>
      </c>
      <c r="L22" s="318" t="s">
        <v>159</v>
      </c>
      <c r="M22" s="318" t="s">
        <v>1051</v>
      </c>
      <c r="N22" s="359" t="s">
        <v>1150</v>
      </c>
      <c r="P22">
        <v>87</v>
      </c>
      <c r="Q22">
        <v>70</v>
      </c>
      <c r="R22">
        <v>17</v>
      </c>
      <c r="S22" t="s">
        <v>89</v>
      </c>
      <c r="AB22" s="489" t="s">
        <v>1160</v>
      </c>
      <c r="AC22" s="340">
        <v>43045</v>
      </c>
      <c r="AD22" s="10" t="s">
        <v>1033</v>
      </c>
      <c r="AE22" s="340">
        <v>44141</v>
      </c>
    </row>
    <row r="23" spans="1:33" s="163" customFormat="1" ht="63">
      <c r="A23" s="163">
        <v>17</v>
      </c>
      <c r="B23" s="490" t="s">
        <v>1151</v>
      </c>
      <c r="C23" s="386">
        <v>43031</v>
      </c>
      <c r="D23" s="491" t="s">
        <v>1152</v>
      </c>
      <c r="E23" s="386">
        <v>43045</v>
      </c>
      <c r="F23" s="492" t="s">
        <v>1153</v>
      </c>
      <c r="G23" s="163">
        <v>3844768</v>
      </c>
      <c r="H23" s="163">
        <v>3844786</v>
      </c>
      <c r="I23" s="491" t="s">
        <v>1154</v>
      </c>
      <c r="J23" s="493" t="s">
        <v>970</v>
      </c>
      <c r="K23" s="491" t="s">
        <v>1154</v>
      </c>
      <c r="L23" s="491" t="s">
        <v>192</v>
      </c>
      <c r="M23" s="491" t="s">
        <v>1075</v>
      </c>
      <c r="N23" s="491" t="s">
        <v>972</v>
      </c>
      <c r="AB23" s="489" t="s">
        <v>1156</v>
      </c>
      <c r="AC23" s="386">
        <v>43033</v>
      </c>
      <c r="AD23" s="10" t="s">
        <v>1033</v>
      </c>
      <c r="AE23" s="386">
        <v>44129</v>
      </c>
      <c r="AG23" s="163" t="s">
        <v>1155</v>
      </c>
    </row>
    <row r="24" spans="1:31" ht="63">
      <c r="A24">
        <v>18</v>
      </c>
      <c r="B24" s="359" t="s">
        <v>1165</v>
      </c>
      <c r="C24" s="340">
        <v>43046</v>
      </c>
      <c r="D24" s="318" t="s">
        <v>1166</v>
      </c>
      <c r="E24" s="340">
        <v>43074</v>
      </c>
      <c r="F24" s="10" t="s">
        <v>1167</v>
      </c>
      <c r="G24">
        <v>3737592</v>
      </c>
      <c r="H24">
        <v>3737590</v>
      </c>
      <c r="I24" t="s">
        <v>1168</v>
      </c>
      <c r="J24" s="358" t="s">
        <v>1169</v>
      </c>
      <c r="K24" s="318" t="s">
        <v>1170</v>
      </c>
      <c r="L24" s="318" t="s">
        <v>192</v>
      </c>
      <c r="M24" s="318" t="s">
        <v>1171</v>
      </c>
      <c r="N24" s="318" t="s">
        <v>1172</v>
      </c>
      <c r="P24">
        <v>55</v>
      </c>
      <c r="Q24">
        <v>20</v>
      </c>
      <c r="R24">
        <v>35</v>
      </c>
      <c r="S24" t="s">
        <v>89</v>
      </c>
      <c r="V24" t="s">
        <v>605</v>
      </c>
      <c r="W24" s="340">
        <v>43052</v>
      </c>
      <c r="AB24" s="489" t="s">
        <v>1175</v>
      </c>
      <c r="AC24" s="340">
        <v>43066</v>
      </c>
      <c r="AD24" s="10" t="s">
        <v>1033</v>
      </c>
      <c r="AE24" s="340">
        <v>44162</v>
      </c>
    </row>
    <row r="25" spans="1:31" ht="63">
      <c r="A25">
        <v>19</v>
      </c>
      <c r="B25" s="359" t="s">
        <v>1077</v>
      </c>
      <c r="C25" s="340">
        <v>43047</v>
      </c>
      <c r="D25" s="318" t="s">
        <v>1161</v>
      </c>
      <c r="E25" s="494">
        <v>43075</v>
      </c>
      <c r="F25" s="359" t="s">
        <v>1162</v>
      </c>
      <c r="G25">
        <v>3686445</v>
      </c>
      <c r="I25" s="318" t="s">
        <v>1082</v>
      </c>
      <c r="J25" s="358" t="s">
        <v>1083</v>
      </c>
      <c r="K25" s="318" t="s">
        <v>851</v>
      </c>
      <c r="L25" s="318" t="s">
        <v>159</v>
      </c>
      <c r="M25" s="318" t="s">
        <v>1084</v>
      </c>
      <c r="N25" s="482" t="s">
        <v>1085</v>
      </c>
      <c r="P25">
        <v>12</v>
      </c>
      <c r="Q25">
        <v>8</v>
      </c>
      <c r="R25">
        <v>4</v>
      </c>
      <c r="S25" t="s">
        <v>89</v>
      </c>
      <c r="V25" t="s">
        <v>1173</v>
      </c>
      <c r="W25" s="340">
        <v>43052</v>
      </c>
      <c r="AB25" s="489" t="s">
        <v>1174</v>
      </c>
      <c r="AC25" s="340">
        <v>43059</v>
      </c>
      <c r="AD25" s="10" t="s">
        <v>1033</v>
      </c>
      <c r="AE25" s="340">
        <v>44155</v>
      </c>
    </row>
    <row r="26" spans="1:31" ht="63">
      <c r="A26">
        <v>20</v>
      </c>
      <c r="B26" s="471" t="s">
        <v>1163</v>
      </c>
      <c r="C26" s="340">
        <v>43049</v>
      </c>
      <c r="D26" s="473" t="s">
        <v>1164</v>
      </c>
      <c r="E26" s="495">
        <v>43077</v>
      </c>
      <c r="F26" s="175" t="s">
        <v>920</v>
      </c>
      <c r="G26">
        <v>3753477</v>
      </c>
      <c r="I26" t="s">
        <v>921</v>
      </c>
      <c r="J26" s="358" t="s">
        <v>922</v>
      </c>
      <c r="K26" s="473" t="s">
        <v>923</v>
      </c>
      <c r="L26" s="473" t="s">
        <v>159</v>
      </c>
      <c r="M26" s="474" t="s">
        <v>894</v>
      </c>
      <c r="N26" s="474" t="s">
        <v>924</v>
      </c>
      <c r="P26" s="473">
        <v>6</v>
      </c>
      <c r="Q26">
        <v>4</v>
      </c>
      <c r="R26">
        <v>2</v>
      </c>
      <c r="S26" s="473" t="s">
        <v>89</v>
      </c>
      <c r="AB26" s="489" t="s">
        <v>1184</v>
      </c>
      <c r="AC26" s="340">
        <v>43073</v>
      </c>
      <c r="AE26" s="340">
        <v>44169</v>
      </c>
    </row>
    <row r="27" spans="1:31" ht="63">
      <c r="A27">
        <v>21</v>
      </c>
      <c r="B27" s="474" t="s">
        <v>1176</v>
      </c>
      <c r="C27" s="340">
        <v>43066</v>
      </c>
      <c r="D27" s="473" t="s">
        <v>1177</v>
      </c>
      <c r="E27" s="340">
        <v>43094</v>
      </c>
      <c r="F27" s="474" t="s">
        <v>1178</v>
      </c>
      <c r="G27">
        <v>2222056</v>
      </c>
      <c r="I27" t="s">
        <v>1179</v>
      </c>
      <c r="J27" s="358" t="s">
        <v>1180</v>
      </c>
      <c r="K27" s="473" t="s">
        <v>1181</v>
      </c>
      <c r="L27" s="473" t="s">
        <v>159</v>
      </c>
      <c r="M27" s="473" t="s">
        <v>1182</v>
      </c>
      <c r="N27" s="474" t="s">
        <v>1183</v>
      </c>
      <c r="P27" s="473">
        <v>5</v>
      </c>
      <c r="Q27">
        <v>5</v>
      </c>
      <c r="R27">
        <v>0</v>
      </c>
      <c r="S27" s="473" t="s">
        <v>89</v>
      </c>
      <c r="V27" t="s">
        <v>624</v>
      </c>
      <c r="W27" s="340">
        <v>43068</v>
      </c>
      <c r="X27" s="340">
        <v>43090</v>
      </c>
      <c r="Y27" t="s">
        <v>89</v>
      </c>
      <c r="AB27" s="489" t="s">
        <v>1185</v>
      </c>
      <c r="AC27" s="340">
        <v>43091</v>
      </c>
      <c r="AD27" s="10" t="s">
        <v>1033</v>
      </c>
      <c r="AE27" s="340">
        <v>44187</v>
      </c>
    </row>
    <row r="28" ht="12.75">
      <c r="A28">
        <v>22</v>
      </c>
    </row>
    <row r="29" ht="12.75">
      <c r="A29">
        <v>23</v>
      </c>
    </row>
    <row r="30" ht="12.75">
      <c r="A30">
        <v>24</v>
      </c>
    </row>
    <row r="31" ht="12.75">
      <c r="A31">
        <v>25</v>
      </c>
    </row>
    <row r="32" ht="12.75">
      <c r="A32">
        <v>26</v>
      </c>
    </row>
    <row r="33" ht="12.75">
      <c r="A33">
        <v>27</v>
      </c>
    </row>
    <row r="34" ht="12.75">
      <c r="A34">
        <v>28</v>
      </c>
    </row>
    <row r="35" ht="12.75">
      <c r="A35">
        <v>29</v>
      </c>
    </row>
    <row r="36" ht="12.75">
      <c r="A36">
        <v>30</v>
      </c>
    </row>
    <row r="37" ht="12.75">
      <c r="A37">
        <v>31</v>
      </c>
    </row>
    <row r="38" ht="12.75">
      <c r="A38">
        <v>32</v>
      </c>
    </row>
    <row r="39" ht="12.75">
      <c r="A39">
        <v>33</v>
      </c>
    </row>
    <row r="40" ht="12.75">
      <c r="A40">
        <v>34</v>
      </c>
    </row>
    <row r="41" ht="12.75">
      <c r="A41">
        <v>35</v>
      </c>
    </row>
    <row r="42" ht="12.75">
      <c r="A42">
        <v>36</v>
      </c>
    </row>
    <row r="43" ht="12.75">
      <c r="A43">
        <v>37</v>
      </c>
    </row>
    <row r="44" ht="12.75">
      <c r="A44">
        <v>38</v>
      </c>
    </row>
    <row r="45" ht="12.75">
      <c r="A45">
        <v>39</v>
      </c>
    </row>
    <row r="46" ht="12.75">
      <c r="A46">
        <v>40</v>
      </c>
    </row>
    <row r="47" ht="12.75">
      <c r="A47">
        <v>41</v>
      </c>
    </row>
    <row r="48" ht="12.75">
      <c r="A48">
        <v>42</v>
      </c>
    </row>
    <row r="49" ht="12.75">
      <c r="A49">
        <v>43</v>
      </c>
    </row>
    <row r="50" ht="12.75">
      <c r="A50">
        <v>44</v>
      </c>
    </row>
    <row r="51" ht="12.75">
      <c r="A51">
        <v>45</v>
      </c>
    </row>
    <row r="52" ht="12.75">
      <c r="A52">
        <v>46</v>
      </c>
    </row>
    <row r="53" ht="12.75">
      <c r="A53">
        <v>47</v>
      </c>
    </row>
    <row r="54" ht="12.75">
      <c r="A54">
        <v>48</v>
      </c>
    </row>
    <row r="55" ht="12.75">
      <c r="A55">
        <v>49</v>
      </c>
    </row>
    <row r="56" ht="12.75">
      <c r="A56">
        <v>50</v>
      </c>
    </row>
    <row r="57" ht="12.75">
      <c r="A57">
        <v>51</v>
      </c>
    </row>
    <row r="58" ht="12.75">
      <c r="A58">
        <v>52</v>
      </c>
    </row>
    <row r="59" ht="12.75">
      <c r="A59">
        <v>53</v>
      </c>
    </row>
  </sheetData>
  <sheetProtection/>
  <mergeCells count="21">
    <mergeCell ref="AE4:AE6"/>
    <mergeCell ref="D4:D6"/>
    <mergeCell ref="AG4:AG6"/>
    <mergeCell ref="S5:S6"/>
    <mergeCell ref="T5:U5"/>
    <mergeCell ref="Y5:Y6"/>
    <mergeCell ref="Z5:AA5"/>
    <mergeCell ref="AF4:AF6"/>
    <mergeCell ref="A1:AD1"/>
    <mergeCell ref="A2:AD2"/>
    <mergeCell ref="A4:A6"/>
    <mergeCell ref="B4:B6"/>
    <mergeCell ref="C4:C6"/>
    <mergeCell ref="Y4:AA4"/>
    <mergeCell ref="AD4:AD6"/>
    <mergeCell ref="E4:E6"/>
    <mergeCell ref="AB4:AB6"/>
    <mergeCell ref="S4:U4"/>
    <mergeCell ref="AC4:AC6"/>
    <mergeCell ref="X4:X6"/>
    <mergeCell ref="P4:Q4"/>
  </mergeCells>
  <hyperlinks>
    <hyperlink ref="V11" r:id="rId1" display="44/QĐ-SCT"/>
    <hyperlink ref="V10" r:id="rId2" display="21/QĐ-SCT"/>
    <hyperlink ref="V9" r:id="rId3" display="12/QĐ-SCT"/>
    <hyperlink ref="V8" r:id="rId4" display="11/QĐ-SCT"/>
    <hyperlink ref="V7" r:id="rId5" display="10/QĐ-SCT"/>
    <hyperlink ref="V13" r:id="rId6" display="97/QĐ-SCT"/>
    <hyperlink ref="V15" r:id="rId7" display="106/QĐ-SCT"/>
    <hyperlink ref="V14" r:id="rId8" display="101/QĐ-SCT"/>
    <hyperlink ref="V16" r:id="rId9" display="147/QĐ-SCT"/>
    <hyperlink ref="V19" r:id="rId10" display="161/QĐ-SCT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zoomScale="90" zoomScaleNormal="9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6" sqref="I16:J16"/>
    </sheetView>
  </sheetViews>
  <sheetFormatPr defaultColWidth="9.140625" defaultRowHeight="12.75"/>
  <cols>
    <col min="1" max="1" width="3.8515625" style="0" bestFit="1" customWidth="1"/>
    <col min="2" max="2" width="32.421875" style="0" customWidth="1"/>
    <col min="3" max="3" width="11.28125" style="0" bestFit="1" customWidth="1"/>
    <col min="5" max="5" width="11.28125" style="0" bestFit="1" customWidth="1"/>
    <col min="6" max="6" width="21.421875" style="0" bestFit="1" customWidth="1"/>
    <col min="7" max="7" width="15.140625" style="0" customWidth="1"/>
    <col min="8" max="8" width="14.7109375" style="0" customWidth="1"/>
    <col min="9" max="9" width="25.421875" style="0" customWidth="1"/>
    <col min="10" max="10" width="14.8515625" style="0" customWidth="1"/>
    <col min="11" max="11" width="19.28125" style="0" customWidth="1"/>
    <col min="12" max="12" width="12.57421875" style="0" customWidth="1"/>
    <col min="13" max="13" width="19.00390625" style="0" customWidth="1"/>
    <col min="14" max="14" width="16.28125" style="0" customWidth="1"/>
    <col min="15" max="15" width="15.7109375" style="0" customWidth="1"/>
    <col min="16" max="16" width="10.140625" style="318" customWidth="1"/>
    <col min="17" max="21" width="9.140625" style="0" customWidth="1"/>
    <col min="22" max="22" width="13.57421875" style="0" customWidth="1"/>
    <col min="23" max="23" width="11.00390625" style="0" bestFit="1" customWidth="1"/>
    <col min="24" max="24" width="11.28125" style="0" customWidth="1"/>
    <col min="25" max="27" width="9.140625" style="0" customWidth="1"/>
    <col min="28" max="28" width="11.7109375" style="0" customWidth="1"/>
    <col min="29" max="29" width="11.140625" style="0" customWidth="1"/>
    <col min="31" max="31" width="11.28125" style="0" hidden="1" customWidth="1"/>
    <col min="32" max="32" width="10.140625" style="0" hidden="1" customWidth="1"/>
    <col min="33" max="33" width="0" style="177" hidden="1" customWidth="1"/>
    <col min="34" max="34" width="10.140625" style="0" hidden="1" customWidth="1"/>
    <col min="35" max="35" width="0" style="0" hidden="1" customWidth="1"/>
  </cols>
  <sheetData>
    <row r="1" spans="1:32" ht="30.75" customHeight="1">
      <c r="A1" s="507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60"/>
      <c r="AF1" s="60"/>
    </row>
    <row r="2" spans="1:32" ht="20.25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60"/>
      <c r="AF2" s="60"/>
    </row>
    <row r="3" spans="1:32" ht="15.75">
      <c r="A3" s="1"/>
      <c r="B3" s="10"/>
      <c r="C3" s="11"/>
      <c r="D3" s="143"/>
      <c r="E3" s="144"/>
      <c r="F3" s="44"/>
      <c r="G3" s="29"/>
      <c r="H3" s="29"/>
      <c r="I3" s="44"/>
      <c r="J3" s="28"/>
      <c r="K3" s="44"/>
      <c r="L3" s="28"/>
      <c r="M3" s="44"/>
      <c r="N3" s="22"/>
      <c r="O3" s="22"/>
      <c r="P3" s="443"/>
      <c r="Q3" s="22"/>
      <c r="R3" s="22"/>
      <c r="S3" s="10"/>
      <c r="T3" s="10"/>
      <c r="U3" s="10"/>
      <c r="V3" s="17"/>
      <c r="W3" s="18"/>
      <c r="Y3" s="51"/>
      <c r="Z3" s="10"/>
      <c r="AC3" s="2" t="s">
        <v>834</v>
      </c>
      <c r="AD3" s="10"/>
      <c r="AE3" s="61"/>
      <c r="AF3" s="61"/>
    </row>
    <row r="4" spans="1:33" s="3" customFormat="1" ht="46.5" customHeight="1">
      <c r="A4" s="502" t="s">
        <v>0</v>
      </c>
      <c r="B4" s="502" t="s">
        <v>2</v>
      </c>
      <c r="C4" s="508" t="s">
        <v>3</v>
      </c>
      <c r="D4" s="512" t="s">
        <v>497</v>
      </c>
      <c r="E4" s="509" t="s">
        <v>514</v>
      </c>
      <c r="F4" s="25" t="s">
        <v>31</v>
      </c>
      <c r="G4" s="26" t="s">
        <v>32</v>
      </c>
      <c r="H4" s="26" t="s">
        <v>33</v>
      </c>
      <c r="I4" s="25" t="s">
        <v>34</v>
      </c>
      <c r="J4" s="25" t="s">
        <v>32</v>
      </c>
      <c r="K4" s="25" t="s">
        <v>36</v>
      </c>
      <c r="L4" s="25" t="s">
        <v>37</v>
      </c>
      <c r="M4" s="12" t="s">
        <v>24</v>
      </c>
      <c r="N4" s="20" t="s">
        <v>123</v>
      </c>
      <c r="O4" s="20" t="s">
        <v>833</v>
      </c>
      <c r="P4" s="510" t="s">
        <v>26</v>
      </c>
      <c r="Q4" s="510"/>
      <c r="R4" s="20"/>
      <c r="S4" s="502" t="s">
        <v>4</v>
      </c>
      <c r="T4" s="502"/>
      <c r="U4" s="502"/>
      <c r="V4" s="12" t="s">
        <v>9</v>
      </c>
      <c r="W4" s="12" t="s">
        <v>11</v>
      </c>
      <c r="X4" s="502" t="s">
        <v>10</v>
      </c>
      <c r="Y4" s="502" t="s">
        <v>12</v>
      </c>
      <c r="Z4" s="502"/>
      <c r="AA4" s="502"/>
      <c r="AB4" s="506" t="s">
        <v>15</v>
      </c>
      <c r="AC4" s="506" t="s">
        <v>16</v>
      </c>
      <c r="AD4" s="502" t="s">
        <v>17</v>
      </c>
      <c r="AE4" s="503" t="s">
        <v>40</v>
      </c>
      <c r="AF4" s="502" t="s">
        <v>1</v>
      </c>
      <c r="AG4" s="511" t="s">
        <v>863</v>
      </c>
    </row>
    <row r="5" spans="1:33" s="3" customFormat="1" ht="31.5">
      <c r="A5" s="502"/>
      <c r="B5" s="502"/>
      <c r="C5" s="508"/>
      <c r="D5" s="512"/>
      <c r="E5" s="509"/>
      <c r="F5" s="45" t="s">
        <v>20</v>
      </c>
      <c r="G5" s="46" t="s">
        <v>20</v>
      </c>
      <c r="H5" s="46" t="s">
        <v>20</v>
      </c>
      <c r="I5" s="47" t="s">
        <v>20</v>
      </c>
      <c r="J5" s="47" t="s">
        <v>20</v>
      </c>
      <c r="K5" s="47" t="s">
        <v>20</v>
      </c>
      <c r="L5" s="47" t="s">
        <v>20</v>
      </c>
      <c r="M5" s="45" t="s">
        <v>20</v>
      </c>
      <c r="N5" s="47" t="s">
        <v>20</v>
      </c>
      <c r="O5" s="47" t="s">
        <v>20</v>
      </c>
      <c r="P5" s="445" t="s">
        <v>20</v>
      </c>
      <c r="Q5" s="47" t="s">
        <v>20</v>
      </c>
      <c r="R5" s="47" t="s">
        <v>20</v>
      </c>
      <c r="S5" s="502" t="s">
        <v>5</v>
      </c>
      <c r="T5" s="502" t="s">
        <v>6</v>
      </c>
      <c r="U5" s="502"/>
      <c r="V5" s="45" t="s">
        <v>20</v>
      </c>
      <c r="W5" s="45" t="s">
        <v>20</v>
      </c>
      <c r="X5" s="502"/>
      <c r="Y5" s="502" t="s">
        <v>13</v>
      </c>
      <c r="Z5" s="502" t="s">
        <v>14</v>
      </c>
      <c r="AA5" s="502"/>
      <c r="AB5" s="506"/>
      <c r="AC5" s="506"/>
      <c r="AD5" s="502"/>
      <c r="AE5" s="504"/>
      <c r="AF5" s="502"/>
      <c r="AG5" s="511"/>
    </row>
    <row r="6" spans="1:33" s="3" customFormat="1" ht="31.5">
      <c r="A6" s="502"/>
      <c r="B6" s="502"/>
      <c r="C6" s="508"/>
      <c r="D6" s="512"/>
      <c r="E6" s="509"/>
      <c r="F6" s="25"/>
      <c r="G6" s="26"/>
      <c r="H6" s="26"/>
      <c r="I6" s="25"/>
      <c r="J6" s="25"/>
      <c r="K6" s="25"/>
      <c r="L6" s="25"/>
      <c r="M6" s="25"/>
      <c r="N6" s="20"/>
      <c r="O6" s="20"/>
      <c r="P6" s="446" t="s">
        <v>30</v>
      </c>
      <c r="Q6" s="20" t="s">
        <v>27</v>
      </c>
      <c r="R6" s="20" t="s">
        <v>28</v>
      </c>
      <c r="S6" s="502"/>
      <c r="T6" s="48" t="s">
        <v>7</v>
      </c>
      <c r="U6" s="48" t="s">
        <v>8</v>
      </c>
      <c r="V6" s="12"/>
      <c r="W6" s="12"/>
      <c r="X6" s="502"/>
      <c r="Y6" s="502"/>
      <c r="Z6" s="43" t="s">
        <v>7</v>
      </c>
      <c r="AA6" s="41" t="s">
        <v>8</v>
      </c>
      <c r="AB6" s="506"/>
      <c r="AC6" s="506"/>
      <c r="AD6" s="502"/>
      <c r="AE6" s="505"/>
      <c r="AF6" s="502"/>
      <c r="AG6" s="511"/>
    </row>
    <row r="7" spans="1:35" s="141" customFormat="1" ht="47.25">
      <c r="A7" s="201">
        <v>1</v>
      </c>
      <c r="B7" s="204" t="s">
        <v>840</v>
      </c>
      <c r="C7" s="449">
        <v>42376</v>
      </c>
      <c r="D7" s="204">
        <v>3</v>
      </c>
      <c r="E7" s="269">
        <v>42390</v>
      </c>
      <c r="F7" s="221" t="s">
        <v>835</v>
      </c>
      <c r="G7" s="222">
        <v>3717495</v>
      </c>
      <c r="H7" s="222">
        <v>3717497</v>
      </c>
      <c r="I7" s="221" t="s">
        <v>523</v>
      </c>
      <c r="J7" s="223" t="s">
        <v>524</v>
      </c>
      <c r="K7" s="221" t="s">
        <v>839</v>
      </c>
      <c r="L7" s="224" t="s">
        <v>159</v>
      </c>
      <c r="M7" s="221" t="s">
        <v>526</v>
      </c>
      <c r="N7" s="264" t="s">
        <v>527</v>
      </c>
      <c r="O7" s="138"/>
      <c r="P7" s="447">
        <f>Q7+R7</f>
        <v>26</v>
      </c>
      <c r="Q7" s="138">
        <v>18</v>
      </c>
      <c r="R7" s="138">
        <v>8</v>
      </c>
      <c r="S7" s="219" t="s">
        <v>89</v>
      </c>
      <c r="T7" s="204"/>
      <c r="U7" s="225"/>
      <c r="V7" s="273"/>
      <c r="W7" s="452"/>
      <c r="X7" s="225"/>
      <c r="Y7" s="227"/>
      <c r="Z7" s="219"/>
      <c r="AA7" s="228"/>
      <c r="AB7" s="154" t="s">
        <v>837</v>
      </c>
      <c r="AC7" s="456">
        <v>42380</v>
      </c>
      <c r="AD7" s="219" t="s">
        <v>836</v>
      </c>
      <c r="AE7" s="457">
        <v>42959</v>
      </c>
      <c r="AF7" s="437" t="s">
        <v>838</v>
      </c>
      <c r="AG7" s="182" t="s">
        <v>816</v>
      </c>
      <c r="AH7" s="8"/>
      <c r="AI7" s="8"/>
    </row>
    <row r="8" spans="1:33" s="362" customFormat="1" ht="51.75">
      <c r="A8" s="361" t="s">
        <v>854</v>
      </c>
      <c r="B8" s="392" t="s">
        <v>841</v>
      </c>
      <c r="C8" s="461" t="s">
        <v>847</v>
      </c>
      <c r="D8" s="462" t="s">
        <v>782</v>
      </c>
      <c r="E8" s="392"/>
      <c r="F8" s="463" t="s">
        <v>842</v>
      </c>
      <c r="G8" s="464" t="s">
        <v>843</v>
      </c>
      <c r="H8" s="465">
        <v>3618277</v>
      </c>
      <c r="I8" s="465"/>
      <c r="J8" s="465"/>
      <c r="K8" s="465" t="s">
        <v>844</v>
      </c>
      <c r="L8" s="465" t="s">
        <v>192</v>
      </c>
      <c r="M8" s="463" t="s">
        <v>845</v>
      </c>
      <c r="N8" s="392" t="s">
        <v>781</v>
      </c>
      <c r="O8" s="392">
        <v>700</v>
      </c>
      <c r="P8" s="466">
        <f>Q8+R8</f>
        <v>3</v>
      </c>
      <c r="Q8" s="392">
        <v>2</v>
      </c>
      <c r="R8" s="392">
        <v>1</v>
      </c>
      <c r="S8" s="467" t="s">
        <v>89</v>
      </c>
      <c r="T8" s="467"/>
      <c r="U8" s="392"/>
      <c r="V8" s="467" t="s">
        <v>846</v>
      </c>
      <c r="W8" s="468">
        <v>42381</v>
      </c>
      <c r="X8" s="468">
        <v>42395</v>
      </c>
      <c r="Y8" s="392" t="s">
        <v>89</v>
      </c>
      <c r="Z8" s="392"/>
      <c r="AA8" s="392"/>
      <c r="AB8" s="392"/>
      <c r="AC8" s="468"/>
      <c r="AD8" s="392"/>
      <c r="AE8" s="453"/>
      <c r="AG8" s="363"/>
    </row>
    <row r="9" spans="1:33" s="421" customFormat="1" ht="51.75">
      <c r="A9" s="417">
        <v>2</v>
      </c>
      <c r="B9" s="175" t="s">
        <v>848</v>
      </c>
      <c r="C9" s="450">
        <v>42388</v>
      </c>
      <c r="D9" s="438" t="s">
        <v>849</v>
      </c>
      <c r="E9" s="422">
        <v>42423</v>
      </c>
      <c r="F9" s="423" t="s">
        <v>850</v>
      </c>
      <c r="G9" s="439" t="s">
        <v>852</v>
      </c>
      <c r="H9" s="424"/>
      <c r="I9" s="425"/>
      <c r="J9" s="426"/>
      <c r="K9" s="425" t="s">
        <v>851</v>
      </c>
      <c r="L9" s="427" t="s">
        <v>192</v>
      </c>
      <c r="M9" s="425" t="s">
        <v>736</v>
      </c>
      <c r="N9" s="428" t="s">
        <v>853</v>
      </c>
      <c r="O9" s="428">
        <v>50</v>
      </c>
      <c r="P9" s="447">
        <f>Q9+R9</f>
        <v>3</v>
      </c>
      <c r="Q9" s="428">
        <v>3</v>
      </c>
      <c r="R9" s="428">
        <v>0</v>
      </c>
      <c r="S9" s="440" t="s">
        <v>89</v>
      </c>
      <c r="T9" s="429"/>
      <c r="U9" s="429"/>
      <c r="V9" s="469" t="s">
        <v>856</v>
      </c>
      <c r="W9" s="470">
        <v>42390</v>
      </c>
      <c r="X9" s="455">
        <v>42395</v>
      </c>
      <c r="Y9" s="430"/>
      <c r="Z9" s="429"/>
      <c r="AA9" s="348"/>
      <c r="AB9" s="154" t="s">
        <v>857</v>
      </c>
      <c r="AC9" s="455">
        <v>42419</v>
      </c>
      <c r="AD9" s="219" t="s">
        <v>836</v>
      </c>
      <c r="AE9" s="458">
        <v>43515</v>
      </c>
      <c r="AF9" s="431"/>
      <c r="AG9" s="420">
        <v>2500000</v>
      </c>
    </row>
    <row r="10" spans="1:33" s="421" customFormat="1" ht="60">
      <c r="A10" s="164">
        <v>3</v>
      </c>
      <c r="B10" s="175" t="s">
        <v>858</v>
      </c>
      <c r="C10" s="451">
        <v>42453</v>
      </c>
      <c r="D10" s="441" t="s">
        <v>859</v>
      </c>
      <c r="E10" s="418">
        <v>42481</v>
      </c>
      <c r="F10" s="347" t="s">
        <v>860</v>
      </c>
      <c r="G10" s="348">
        <v>3788491</v>
      </c>
      <c r="H10" s="348">
        <v>3832962</v>
      </c>
      <c r="I10" s="432"/>
      <c r="J10" s="433"/>
      <c r="K10" s="348" t="s">
        <v>861</v>
      </c>
      <c r="L10" s="348" t="s">
        <v>159</v>
      </c>
      <c r="M10" s="429" t="s">
        <v>754</v>
      </c>
      <c r="N10" s="348" t="s">
        <v>862</v>
      </c>
      <c r="O10" s="442">
        <v>22000</v>
      </c>
      <c r="P10" s="447">
        <f>Q10+R10</f>
        <v>70</v>
      </c>
      <c r="Q10" s="348">
        <v>40</v>
      </c>
      <c r="R10" s="348">
        <v>30</v>
      </c>
      <c r="S10" s="444" t="s">
        <v>89</v>
      </c>
      <c r="T10" s="348"/>
      <c r="U10" s="348"/>
      <c r="V10" s="419" t="s">
        <v>864</v>
      </c>
      <c r="W10" s="454" t="s">
        <v>865</v>
      </c>
      <c r="X10" s="455"/>
      <c r="Y10" s="417"/>
      <c r="Z10" s="348"/>
      <c r="AA10" s="348"/>
      <c r="AB10" s="429" t="s">
        <v>931</v>
      </c>
      <c r="AC10" s="455"/>
      <c r="AD10" s="348"/>
      <c r="AE10" s="459"/>
      <c r="AF10" s="348" t="s">
        <v>869</v>
      </c>
      <c r="AG10" s="420">
        <v>3500000</v>
      </c>
    </row>
    <row r="11" spans="1:33" s="421" customFormat="1" ht="60">
      <c r="A11" s="164">
        <v>4</v>
      </c>
      <c r="B11" s="175" t="s">
        <v>858</v>
      </c>
      <c r="C11" s="451" t="s">
        <v>866</v>
      </c>
      <c r="D11" s="348" t="s">
        <v>867</v>
      </c>
      <c r="E11" s="418" t="s">
        <v>868</v>
      </c>
      <c r="F11" s="347" t="s">
        <v>860</v>
      </c>
      <c r="G11" s="348">
        <v>3788491</v>
      </c>
      <c r="H11" s="348">
        <v>3832962</v>
      </c>
      <c r="I11" s="432"/>
      <c r="J11" s="433"/>
      <c r="K11" s="348" t="s">
        <v>861</v>
      </c>
      <c r="L11" s="348" t="s">
        <v>159</v>
      </c>
      <c r="M11" s="429" t="s">
        <v>754</v>
      </c>
      <c r="N11" s="348" t="s">
        <v>862</v>
      </c>
      <c r="O11" s="442">
        <v>22000</v>
      </c>
      <c r="P11" s="447">
        <f>Q11+R11</f>
        <v>70</v>
      </c>
      <c r="Q11" s="348">
        <v>40</v>
      </c>
      <c r="R11" s="348">
        <v>30</v>
      </c>
      <c r="S11" s="444" t="s">
        <v>89</v>
      </c>
      <c r="T11" s="348"/>
      <c r="U11" s="348"/>
      <c r="V11" s="419" t="s">
        <v>870</v>
      </c>
      <c r="W11" s="454" t="s">
        <v>871</v>
      </c>
      <c r="X11" s="454" t="s">
        <v>872</v>
      </c>
      <c r="Y11" s="448" t="s">
        <v>89</v>
      </c>
      <c r="Z11" s="348"/>
      <c r="AA11" s="348"/>
      <c r="AB11" s="154" t="s">
        <v>873</v>
      </c>
      <c r="AC11" s="454" t="s">
        <v>874</v>
      </c>
      <c r="AD11" s="175" t="s">
        <v>836</v>
      </c>
      <c r="AE11" s="460" t="s">
        <v>874</v>
      </c>
      <c r="AF11" s="348"/>
      <c r="AG11" s="420">
        <v>3500000</v>
      </c>
    </row>
    <row r="12" spans="1:28" ht="51">
      <c r="A12">
        <v>5</v>
      </c>
      <c r="B12" s="471" t="s">
        <v>875</v>
      </c>
      <c r="C12" t="s">
        <v>876</v>
      </c>
      <c r="D12" t="s">
        <v>877</v>
      </c>
      <c r="E12" t="s">
        <v>878</v>
      </c>
      <c r="F12" s="10" t="s">
        <v>879</v>
      </c>
      <c r="G12">
        <v>3741270</v>
      </c>
      <c r="H12">
        <v>3741269</v>
      </c>
      <c r="I12" t="s">
        <v>880</v>
      </c>
      <c r="J12" s="353" t="s">
        <v>881</v>
      </c>
      <c r="K12" t="s">
        <v>882</v>
      </c>
      <c r="L12" t="s">
        <v>883</v>
      </c>
      <c r="M12" t="s">
        <v>884</v>
      </c>
      <c r="N12" s="10" t="s">
        <v>885</v>
      </c>
      <c r="P12" s="318">
        <v>31</v>
      </c>
      <c r="Q12">
        <v>19</v>
      </c>
      <c r="R12">
        <v>14</v>
      </c>
      <c r="V12" s="344" t="s">
        <v>209</v>
      </c>
      <c r="W12" s="318" t="s">
        <v>886</v>
      </c>
      <c r="AB12" s="471" t="s">
        <v>931</v>
      </c>
    </row>
    <row r="13" spans="1:30" ht="38.25">
      <c r="A13">
        <v>6</v>
      </c>
      <c r="B13" s="471" t="s">
        <v>887</v>
      </c>
      <c r="C13" s="340">
        <v>42589</v>
      </c>
      <c r="D13" s="318" t="s">
        <v>888</v>
      </c>
      <c r="E13" s="340">
        <v>42498</v>
      </c>
      <c r="F13" s="154" t="s">
        <v>889</v>
      </c>
      <c r="G13" s="472" t="s">
        <v>890</v>
      </c>
      <c r="I13" s="318" t="s">
        <v>891</v>
      </c>
      <c r="J13" s="472" t="s">
        <v>892</v>
      </c>
      <c r="K13" s="318" t="s">
        <v>893</v>
      </c>
      <c r="L13" s="318" t="s">
        <v>192</v>
      </c>
      <c r="M13" s="318" t="s">
        <v>894</v>
      </c>
      <c r="N13" s="318" t="s">
        <v>895</v>
      </c>
      <c r="P13" s="318">
        <v>3</v>
      </c>
      <c r="Q13">
        <v>2</v>
      </c>
      <c r="R13">
        <v>1</v>
      </c>
      <c r="S13" s="318" t="s">
        <v>896</v>
      </c>
      <c r="V13" s="344" t="s">
        <v>897</v>
      </c>
      <c r="W13" s="340">
        <v>42681</v>
      </c>
      <c r="AB13" s="154" t="s">
        <v>898</v>
      </c>
      <c r="AC13" t="s">
        <v>899</v>
      </c>
      <c r="AD13" s="10" t="s">
        <v>836</v>
      </c>
    </row>
    <row r="14" spans="1:30" ht="38.25">
      <c r="A14">
        <v>7</v>
      </c>
      <c r="B14" s="471" t="s">
        <v>900</v>
      </c>
      <c r="C14" t="s">
        <v>878</v>
      </c>
      <c r="D14" s="473" t="s">
        <v>901</v>
      </c>
      <c r="E14" s="473" t="s">
        <v>902</v>
      </c>
      <c r="F14" s="175" t="s">
        <v>903</v>
      </c>
      <c r="G14">
        <v>3779600</v>
      </c>
      <c r="H14">
        <v>3779601</v>
      </c>
      <c r="I14" t="s">
        <v>905</v>
      </c>
      <c r="J14" s="358" t="s">
        <v>904</v>
      </c>
      <c r="K14" s="473" t="s">
        <v>906</v>
      </c>
      <c r="L14" s="473" t="s">
        <v>159</v>
      </c>
      <c r="M14" s="474" t="s">
        <v>907</v>
      </c>
      <c r="P14" s="318">
        <v>25</v>
      </c>
      <c r="Q14">
        <v>20</v>
      </c>
      <c r="R14">
        <v>5</v>
      </c>
      <c r="S14" s="473" t="s">
        <v>89</v>
      </c>
      <c r="V14" t="s">
        <v>908</v>
      </c>
      <c r="W14" s="475" t="s">
        <v>899</v>
      </c>
      <c r="X14" t="s">
        <v>927</v>
      </c>
      <c r="Y14" t="s">
        <v>89</v>
      </c>
      <c r="AB14" s="154" t="s">
        <v>928</v>
      </c>
      <c r="AC14" s="340">
        <v>42437</v>
      </c>
      <c r="AD14" s="10" t="s">
        <v>929</v>
      </c>
    </row>
    <row r="15" spans="1:28" ht="51">
      <c r="A15">
        <v>8</v>
      </c>
      <c r="B15" s="471" t="s">
        <v>909</v>
      </c>
      <c r="C15" t="s">
        <v>899</v>
      </c>
      <c r="D15" s="473" t="s">
        <v>910</v>
      </c>
      <c r="E15" s="340">
        <v>42590</v>
      </c>
      <c r="F15" s="175" t="s">
        <v>911</v>
      </c>
      <c r="G15">
        <v>3639068</v>
      </c>
      <c r="H15">
        <v>3639067</v>
      </c>
      <c r="I15" t="s">
        <v>770</v>
      </c>
      <c r="J15" s="358" t="s">
        <v>912</v>
      </c>
      <c r="K15" s="473" t="s">
        <v>913</v>
      </c>
      <c r="L15" s="473" t="s">
        <v>159</v>
      </c>
      <c r="M15" s="474" t="s">
        <v>914</v>
      </c>
      <c r="N15" s="473" t="s">
        <v>915</v>
      </c>
      <c r="O15" s="476">
        <v>99</v>
      </c>
      <c r="P15" s="473">
        <v>50</v>
      </c>
      <c r="Q15">
        <v>30</v>
      </c>
      <c r="R15">
        <v>20</v>
      </c>
      <c r="S15" s="473" t="s">
        <v>89</v>
      </c>
      <c r="V15" s="344" t="s">
        <v>316</v>
      </c>
      <c r="W15" s="340">
        <v>42377</v>
      </c>
      <c r="AB15" s="474" t="s">
        <v>930</v>
      </c>
    </row>
    <row r="16" spans="1:30" ht="38.25">
      <c r="A16">
        <v>9</v>
      </c>
      <c r="B16" s="471" t="s">
        <v>916</v>
      </c>
      <c r="C16" t="s">
        <v>917</v>
      </c>
      <c r="D16" s="473" t="s">
        <v>918</v>
      </c>
      <c r="E16" s="473" t="s">
        <v>919</v>
      </c>
      <c r="F16" s="175" t="s">
        <v>920</v>
      </c>
      <c r="G16">
        <v>3753477</v>
      </c>
      <c r="I16" t="s">
        <v>921</v>
      </c>
      <c r="J16" s="358" t="s">
        <v>922</v>
      </c>
      <c r="K16" s="473" t="s">
        <v>923</v>
      </c>
      <c r="L16" s="473" t="s">
        <v>159</v>
      </c>
      <c r="M16" s="474" t="s">
        <v>894</v>
      </c>
      <c r="N16" s="474" t="s">
        <v>924</v>
      </c>
      <c r="O16" t="s">
        <v>925</v>
      </c>
      <c r="P16" s="473">
        <v>20</v>
      </c>
      <c r="Q16">
        <v>10</v>
      </c>
      <c r="R16">
        <v>10</v>
      </c>
      <c r="S16" s="473" t="s">
        <v>89</v>
      </c>
      <c r="V16" s="344" t="s">
        <v>926</v>
      </c>
      <c r="W16" s="340">
        <v>42377</v>
      </c>
      <c r="AB16" s="154" t="s">
        <v>932</v>
      </c>
      <c r="AC16" t="s">
        <v>933</v>
      </c>
      <c r="AD16" s="343" t="s">
        <v>836</v>
      </c>
    </row>
    <row r="17" spans="1:30" ht="51">
      <c r="A17">
        <v>10</v>
      </c>
      <c r="B17" s="471" t="s">
        <v>875</v>
      </c>
      <c r="C17" t="s">
        <v>934</v>
      </c>
      <c r="D17" t="s">
        <v>935</v>
      </c>
      <c r="E17" t="s">
        <v>936</v>
      </c>
      <c r="F17" s="145" t="s">
        <v>879</v>
      </c>
      <c r="G17">
        <v>3741270</v>
      </c>
      <c r="H17">
        <v>3741269</v>
      </c>
      <c r="I17" t="s">
        <v>880</v>
      </c>
      <c r="J17" s="353" t="s">
        <v>881</v>
      </c>
      <c r="K17" t="s">
        <v>882</v>
      </c>
      <c r="L17" t="s">
        <v>883</v>
      </c>
      <c r="M17" t="s">
        <v>884</v>
      </c>
      <c r="N17" s="10" t="s">
        <v>885</v>
      </c>
      <c r="P17" s="318">
        <v>31</v>
      </c>
      <c r="Q17">
        <v>19</v>
      </c>
      <c r="R17">
        <v>14</v>
      </c>
      <c r="S17" s="473" t="s">
        <v>89</v>
      </c>
      <c r="V17" s="344" t="s">
        <v>325</v>
      </c>
      <c r="W17" s="318" t="s">
        <v>937</v>
      </c>
      <c r="AB17" s="154" t="s">
        <v>938</v>
      </c>
      <c r="AC17" s="340">
        <v>42560</v>
      </c>
      <c r="AD17" s="343" t="s">
        <v>836</v>
      </c>
    </row>
    <row r="18" spans="1:30" ht="51">
      <c r="A18">
        <v>11</v>
      </c>
      <c r="B18" s="471" t="s">
        <v>909</v>
      </c>
      <c r="C18" t="s">
        <v>939</v>
      </c>
      <c r="D18" s="473" t="s">
        <v>940</v>
      </c>
      <c r="E18" s="340" t="s">
        <v>941</v>
      </c>
      <c r="F18" s="175" t="s">
        <v>911</v>
      </c>
      <c r="G18">
        <v>3639068</v>
      </c>
      <c r="H18">
        <v>3639067</v>
      </c>
      <c r="I18" t="s">
        <v>770</v>
      </c>
      <c r="J18" s="358" t="s">
        <v>912</v>
      </c>
      <c r="K18" s="473" t="s">
        <v>913</v>
      </c>
      <c r="L18" s="473" t="s">
        <v>159</v>
      </c>
      <c r="M18" s="474" t="s">
        <v>914</v>
      </c>
      <c r="N18" s="473" t="s">
        <v>915</v>
      </c>
      <c r="O18" s="476">
        <v>99</v>
      </c>
      <c r="P18" s="473">
        <v>50</v>
      </c>
      <c r="Q18">
        <v>30</v>
      </c>
      <c r="R18">
        <v>20</v>
      </c>
      <c r="S18" s="473" t="s">
        <v>89</v>
      </c>
      <c r="V18" s="344" t="s">
        <v>806</v>
      </c>
      <c r="W18" s="318" t="s">
        <v>942</v>
      </c>
      <c r="AB18" s="154" t="s">
        <v>962</v>
      </c>
      <c r="AC18" s="340"/>
      <c r="AD18" s="343" t="s">
        <v>836</v>
      </c>
    </row>
    <row r="19" spans="1:19" ht="38.25">
      <c r="A19">
        <v>12</v>
      </c>
      <c r="B19" s="471" t="s">
        <v>943</v>
      </c>
      <c r="C19" s="340">
        <v>42561</v>
      </c>
      <c r="D19" s="473" t="s">
        <v>944</v>
      </c>
      <c r="E19" s="340">
        <v>42471</v>
      </c>
      <c r="F19" s="175" t="s">
        <v>945</v>
      </c>
      <c r="G19">
        <v>3818655</v>
      </c>
      <c r="H19">
        <v>3818669</v>
      </c>
      <c r="I19" t="s">
        <v>946</v>
      </c>
      <c r="J19" s="358" t="s">
        <v>947</v>
      </c>
      <c r="K19" s="473" t="s">
        <v>948</v>
      </c>
      <c r="M19" s="474" t="s">
        <v>949</v>
      </c>
      <c r="N19" s="473" t="s">
        <v>950</v>
      </c>
      <c r="O19" s="473" t="s">
        <v>951</v>
      </c>
      <c r="P19" s="473">
        <v>158</v>
      </c>
      <c r="Q19">
        <v>9</v>
      </c>
      <c r="R19">
        <v>149</v>
      </c>
      <c r="S19" s="473" t="s">
        <v>89</v>
      </c>
    </row>
    <row r="20" spans="1:30" ht="38.25">
      <c r="A20">
        <v>13</v>
      </c>
      <c r="B20" s="471" t="s">
        <v>952</v>
      </c>
      <c r="C20" t="s">
        <v>953</v>
      </c>
      <c r="D20" s="473" t="s">
        <v>954</v>
      </c>
      <c r="E20" s="340">
        <v>42685</v>
      </c>
      <c r="F20" s="175" t="s">
        <v>955</v>
      </c>
      <c r="G20">
        <v>3743871</v>
      </c>
      <c r="H20">
        <v>3756020</v>
      </c>
      <c r="I20" t="s">
        <v>956</v>
      </c>
      <c r="J20" s="358" t="s">
        <v>957</v>
      </c>
      <c r="K20" s="473" t="s">
        <v>202</v>
      </c>
      <c r="L20" s="473" t="s">
        <v>192</v>
      </c>
      <c r="M20" s="474" t="s">
        <v>958</v>
      </c>
      <c r="O20" t="s">
        <v>959</v>
      </c>
      <c r="P20" s="473">
        <v>23</v>
      </c>
      <c r="Q20">
        <v>7</v>
      </c>
      <c r="R20">
        <v>16</v>
      </c>
      <c r="S20" s="473" t="s">
        <v>89</v>
      </c>
      <c r="V20" s="344" t="s">
        <v>960</v>
      </c>
      <c r="W20" t="s">
        <v>961</v>
      </c>
      <c r="AB20" s="154" t="s">
        <v>964</v>
      </c>
      <c r="AC20" s="340" t="s">
        <v>963</v>
      </c>
      <c r="AD20" s="343" t="s">
        <v>836</v>
      </c>
    </row>
    <row r="21" spans="1:30" ht="38.25">
      <c r="A21">
        <v>14</v>
      </c>
      <c r="B21" s="471" t="s">
        <v>965</v>
      </c>
      <c r="C21" t="s">
        <v>966</v>
      </c>
      <c r="D21" s="473" t="s">
        <v>967</v>
      </c>
      <c r="E21" s="340">
        <v>43040</v>
      </c>
      <c r="F21" s="471" t="s">
        <v>968</v>
      </c>
      <c r="G21">
        <v>3844768</v>
      </c>
      <c r="H21">
        <v>3844786</v>
      </c>
      <c r="I21" t="s">
        <v>969</v>
      </c>
      <c r="J21" s="358" t="s">
        <v>970</v>
      </c>
      <c r="K21" s="473" t="s">
        <v>376</v>
      </c>
      <c r="L21" s="473" t="s">
        <v>699</v>
      </c>
      <c r="M21" s="474" t="s">
        <v>971</v>
      </c>
      <c r="N21" s="473" t="s">
        <v>972</v>
      </c>
      <c r="P21" s="473">
        <v>4</v>
      </c>
      <c r="Q21">
        <v>4</v>
      </c>
      <c r="R21">
        <v>0</v>
      </c>
      <c r="S21" s="473" t="s">
        <v>89</v>
      </c>
      <c r="V21" s="344" t="s">
        <v>982</v>
      </c>
      <c r="W21" s="318" t="s">
        <v>983</v>
      </c>
      <c r="X21" s="318" t="s">
        <v>984</v>
      </c>
      <c r="AB21" s="154" t="s">
        <v>985</v>
      </c>
      <c r="AC21" t="s">
        <v>986</v>
      </c>
      <c r="AD21" s="343" t="s">
        <v>836</v>
      </c>
    </row>
    <row r="22" spans="1:28" ht="66">
      <c r="A22">
        <v>15</v>
      </c>
      <c r="B22" s="471" t="s">
        <v>973</v>
      </c>
      <c r="C22" s="318" t="s">
        <v>974</v>
      </c>
      <c r="D22" s="473" t="s">
        <v>975</v>
      </c>
      <c r="E22" s="473" t="s">
        <v>976</v>
      </c>
      <c r="F22" s="471" t="s">
        <v>977</v>
      </c>
      <c r="I22" s="318" t="s">
        <v>978</v>
      </c>
      <c r="J22" s="358" t="s">
        <v>979</v>
      </c>
      <c r="K22" s="473" t="s">
        <v>980</v>
      </c>
      <c r="L22" s="473" t="s">
        <v>699</v>
      </c>
      <c r="M22" s="474" t="s">
        <v>949</v>
      </c>
      <c r="N22" s="473" t="s">
        <v>981</v>
      </c>
      <c r="P22" s="473">
        <v>20</v>
      </c>
      <c r="Q22">
        <v>17</v>
      </c>
      <c r="R22">
        <v>3</v>
      </c>
      <c r="S22" s="473" t="s">
        <v>89</v>
      </c>
      <c r="AB22" s="478" t="s">
        <v>1014</v>
      </c>
    </row>
    <row r="23" ht="12.75">
      <c r="A23">
        <v>16</v>
      </c>
    </row>
    <row r="24" ht="12.75">
      <c r="A24">
        <v>17</v>
      </c>
    </row>
    <row r="25" ht="12.75">
      <c r="A25">
        <v>18</v>
      </c>
    </row>
  </sheetData>
  <sheetProtection/>
  <mergeCells count="21">
    <mergeCell ref="D4:D6"/>
    <mergeCell ref="Y5:Y6"/>
    <mergeCell ref="X4:X6"/>
    <mergeCell ref="Z5:AA5"/>
    <mergeCell ref="P4:Q4"/>
    <mergeCell ref="S5:S6"/>
    <mergeCell ref="AB4:AB6"/>
    <mergeCell ref="E4:E6"/>
    <mergeCell ref="A1:AD1"/>
    <mergeCell ref="A2:AD2"/>
    <mergeCell ref="A4:A6"/>
    <mergeCell ref="B4:B6"/>
    <mergeCell ref="C4:C6"/>
    <mergeCell ref="Y4:AA4"/>
    <mergeCell ref="AG4:AG6"/>
    <mergeCell ref="AD4:AD6"/>
    <mergeCell ref="AF4:AF6"/>
    <mergeCell ref="T5:U5"/>
    <mergeCell ref="AE4:AE6"/>
    <mergeCell ref="S4:U4"/>
    <mergeCell ref="AC4:AC6"/>
  </mergeCells>
  <hyperlinks>
    <hyperlink ref="V9" r:id="rId1" display="24/QĐ-SCT"/>
    <hyperlink ref="V10" r:id="rId2" display="59/QĐ-SCT"/>
    <hyperlink ref="V12" r:id="rId3" display="123/QĐ-SCT"/>
    <hyperlink ref="V13" r:id="rId4" display="157/QĐ-SCT"/>
    <hyperlink ref="V16" r:id="rId5" display="179/QĐ-SCT"/>
    <hyperlink ref="V15" r:id="rId6" display="180/QĐ-SCT"/>
    <hyperlink ref="V17" r:id="rId7" display="192/QĐ-SCT"/>
    <hyperlink ref="V18" r:id="rId8" display="203/QĐ-SCT"/>
    <hyperlink ref="V20" r:id="rId9" display="208/QĐ-SCT"/>
    <hyperlink ref="V21" r:id="rId10" display="243/QĐ-SCT"/>
  </hyperlinks>
  <printOptions/>
  <pageMargins left="0.2" right="0.2" top="0.25" bottom="0.25" header="0" footer="0"/>
  <pageSetup horizontalDpi="600" verticalDpi="600" orientation="landscape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2" sqref="B12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1.28125" style="0" bestFit="1" customWidth="1"/>
    <col min="5" max="5" width="11.28125" style="0" bestFit="1" customWidth="1"/>
    <col min="6" max="6" width="21.421875" style="0" bestFit="1" customWidth="1"/>
    <col min="7" max="7" width="15.140625" style="0" customWidth="1"/>
    <col min="8" max="8" width="14.7109375" style="0" customWidth="1"/>
    <col min="9" max="9" width="25.421875" style="0" customWidth="1"/>
    <col min="10" max="10" width="14.8515625" style="0" customWidth="1"/>
    <col min="11" max="11" width="19.28125" style="0" customWidth="1"/>
    <col min="12" max="12" width="12.57421875" style="0" bestFit="1" customWidth="1"/>
    <col min="13" max="13" width="19.00390625" style="0" customWidth="1"/>
    <col min="14" max="14" width="16.28125" style="0" customWidth="1"/>
    <col min="15" max="15" width="15.7109375" style="0" customWidth="1"/>
    <col min="16" max="16" width="10.140625" style="0" customWidth="1"/>
    <col min="17" max="21" width="9.140625" style="0" customWidth="1"/>
    <col min="22" max="22" width="13.57421875" style="0" customWidth="1"/>
    <col min="23" max="23" width="10.140625" style="0" customWidth="1"/>
    <col min="24" max="24" width="11.28125" style="0" customWidth="1"/>
    <col min="25" max="27" width="9.140625" style="0" customWidth="1"/>
    <col min="28" max="28" width="11.7109375" style="0" customWidth="1"/>
    <col min="29" max="29" width="12.00390625" style="0" customWidth="1"/>
    <col min="31" max="31" width="10.140625" style="0" bestFit="1" customWidth="1"/>
    <col min="32" max="32" width="10.140625" style="0" customWidth="1"/>
    <col min="33" max="33" width="9.140625" style="177" customWidth="1"/>
    <col min="34" max="34" width="10.140625" style="0" bestFit="1" customWidth="1"/>
  </cols>
  <sheetData>
    <row r="1" spans="1:32" ht="30.75" customHeight="1">
      <c r="A1" s="507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60"/>
      <c r="AF1" s="60"/>
    </row>
    <row r="2" spans="1:32" ht="20.25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60"/>
      <c r="AF2" s="60"/>
    </row>
    <row r="3" spans="1:32" ht="15.75">
      <c r="A3" s="1"/>
      <c r="B3" s="10"/>
      <c r="C3" s="11"/>
      <c r="D3" s="143"/>
      <c r="E3" s="144"/>
      <c r="F3" s="44"/>
      <c r="G3" s="29"/>
      <c r="H3" s="29"/>
      <c r="I3" s="44"/>
      <c r="J3" s="28"/>
      <c r="K3" s="44"/>
      <c r="L3" s="28"/>
      <c r="M3" s="44"/>
      <c r="N3" s="22"/>
      <c r="O3" s="22"/>
      <c r="P3" s="21"/>
      <c r="Q3" s="22"/>
      <c r="R3" s="22"/>
      <c r="S3" s="10"/>
      <c r="T3" s="10"/>
      <c r="U3" s="10"/>
      <c r="V3" s="17"/>
      <c r="W3" s="18"/>
      <c r="Y3" s="51"/>
      <c r="Z3" s="10"/>
      <c r="AC3" s="2" t="s">
        <v>721</v>
      </c>
      <c r="AD3" s="10"/>
      <c r="AE3" s="61"/>
      <c r="AF3" s="61"/>
    </row>
    <row r="4" spans="1:33" s="3" customFormat="1" ht="46.5" customHeight="1">
      <c r="A4" s="502" t="s">
        <v>0</v>
      </c>
      <c r="B4" s="502" t="s">
        <v>2</v>
      </c>
      <c r="C4" s="508" t="s">
        <v>3</v>
      </c>
      <c r="D4" s="512" t="s">
        <v>497</v>
      </c>
      <c r="E4" s="509" t="s">
        <v>514</v>
      </c>
      <c r="F4" s="25" t="s">
        <v>31</v>
      </c>
      <c r="G4" s="26" t="s">
        <v>32</v>
      </c>
      <c r="H4" s="26" t="s">
        <v>33</v>
      </c>
      <c r="I4" s="25" t="s">
        <v>34</v>
      </c>
      <c r="J4" s="25" t="s">
        <v>32</v>
      </c>
      <c r="K4" s="25" t="s">
        <v>36</v>
      </c>
      <c r="L4" s="25" t="s">
        <v>37</v>
      </c>
      <c r="M4" s="12" t="s">
        <v>24</v>
      </c>
      <c r="N4" s="20" t="s">
        <v>123</v>
      </c>
      <c r="O4" s="136" t="s">
        <v>363</v>
      </c>
      <c r="P4" s="516" t="s">
        <v>26</v>
      </c>
      <c r="Q4" s="517"/>
      <c r="R4" s="42"/>
      <c r="S4" s="502" t="s">
        <v>4</v>
      </c>
      <c r="T4" s="502"/>
      <c r="U4" s="502"/>
      <c r="V4" s="12" t="s">
        <v>9</v>
      </c>
      <c r="W4" s="12" t="s">
        <v>11</v>
      </c>
      <c r="X4" s="502" t="s">
        <v>10</v>
      </c>
      <c r="Y4" s="502" t="s">
        <v>12</v>
      </c>
      <c r="Z4" s="502"/>
      <c r="AA4" s="502"/>
      <c r="AB4" s="506" t="s">
        <v>15</v>
      </c>
      <c r="AC4" s="506" t="s">
        <v>16</v>
      </c>
      <c r="AD4" s="502" t="s">
        <v>17</v>
      </c>
      <c r="AE4" s="513" t="s">
        <v>40</v>
      </c>
      <c r="AF4" s="502" t="s">
        <v>1</v>
      </c>
      <c r="AG4" s="511"/>
    </row>
    <row r="5" spans="1:33" s="3" customFormat="1" ht="31.5">
      <c r="A5" s="502"/>
      <c r="B5" s="502"/>
      <c r="C5" s="508"/>
      <c r="D5" s="512"/>
      <c r="E5" s="509"/>
      <c r="F5" s="45" t="s">
        <v>20</v>
      </c>
      <c r="G5" s="46" t="s">
        <v>20</v>
      </c>
      <c r="H5" s="46" t="s">
        <v>20</v>
      </c>
      <c r="I5" s="47" t="s">
        <v>20</v>
      </c>
      <c r="J5" s="47" t="s">
        <v>20</v>
      </c>
      <c r="K5" s="47" t="s">
        <v>20</v>
      </c>
      <c r="L5" s="47" t="s">
        <v>20</v>
      </c>
      <c r="M5" s="45" t="s">
        <v>20</v>
      </c>
      <c r="N5" s="47" t="s">
        <v>20</v>
      </c>
      <c r="O5" s="47" t="s">
        <v>20</v>
      </c>
      <c r="P5" s="45" t="s">
        <v>20</v>
      </c>
      <c r="Q5" s="47" t="s">
        <v>20</v>
      </c>
      <c r="R5" s="47" t="s">
        <v>20</v>
      </c>
      <c r="S5" s="502" t="s">
        <v>5</v>
      </c>
      <c r="T5" s="502" t="s">
        <v>6</v>
      </c>
      <c r="U5" s="502"/>
      <c r="V5" s="45" t="s">
        <v>20</v>
      </c>
      <c r="W5" s="45" t="s">
        <v>20</v>
      </c>
      <c r="X5" s="502"/>
      <c r="Y5" s="502" t="s">
        <v>13</v>
      </c>
      <c r="Z5" s="502" t="s">
        <v>14</v>
      </c>
      <c r="AA5" s="502"/>
      <c r="AB5" s="506"/>
      <c r="AC5" s="506"/>
      <c r="AD5" s="502"/>
      <c r="AE5" s="514"/>
      <c r="AF5" s="502"/>
      <c r="AG5" s="511"/>
    </row>
    <row r="6" spans="1:33" s="3" customFormat="1" ht="31.5">
      <c r="A6" s="502"/>
      <c r="B6" s="502"/>
      <c r="C6" s="508"/>
      <c r="D6" s="512"/>
      <c r="E6" s="509"/>
      <c r="F6" s="25"/>
      <c r="G6" s="26"/>
      <c r="H6" s="26"/>
      <c r="I6" s="25"/>
      <c r="J6" s="25"/>
      <c r="K6" s="25"/>
      <c r="L6" s="25"/>
      <c r="M6" s="25"/>
      <c r="N6" s="20"/>
      <c r="O6" s="20"/>
      <c r="P6" s="20" t="s">
        <v>30</v>
      </c>
      <c r="Q6" s="20" t="s">
        <v>27</v>
      </c>
      <c r="R6" s="20" t="s">
        <v>28</v>
      </c>
      <c r="S6" s="502"/>
      <c r="T6" s="48" t="s">
        <v>7</v>
      </c>
      <c r="U6" s="48" t="s">
        <v>8</v>
      </c>
      <c r="V6" s="12"/>
      <c r="W6" s="12"/>
      <c r="X6" s="502"/>
      <c r="Y6" s="502"/>
      <c r="Z6" s="43" t="s">
        <v>7</v>
      </c>
      <c r="AA6" s="41" t="s">
        <v>8</v>
      </c>
      <c r="AB6" s="506"/>
      <c r="AC6" s="506"/>
      <c r="AD6" s="502"/>
      <c r="AE6" s="515"/>
      <c r="AF6" s="502"/>
      <c r="AG6" s="511"/>
    </row>
    <row r="7" spans="1:34" ht="38.25">
      <c r="A7" s="369">
        <v>1</v>
      </c>
      <c r="B7" s="370" t="s">
        <v>668</v>
      </c>
      <c r="C7" s="371">
        <v>41672</v>
      </c>
      <c r="D7" s="370">
        <v>46</v>
      </c>
      <c r="E7" s="371">
        <v>42072</v>
      </c>
      <c r="F7" s="372" t="s">
        <v>669</v>
      </c>
      <c r="G7" s="373" t="s">
        <v>670</v>
      </c>
      <c r="H7" s="370"/>
      <c r="I7" s="370"/>
      <c r="J7" s="373" t="s">
        <v>670</v>
      </c>
      <c r="K7" s="325" t="s">
        <v>671</v>
      </c>
      <c r="L7" s="325" t="s">
        <v>539</v>
      </c>
      <c r="M7" s="325" t="s">
        <v>335</v>
      </c>
      <c r="N7" s="325" t="s">
        <v>541</v>
      </c>
      <c r="O7" s="370"/>
      <c r="P7" s="370">
        <v>3</v>
      </c>
      <c r="Q7" s="370">
        <v>3</v>
      </c>
      <c r="R7" s="370">
        <v>0</v>
      </c>
      <c r="S7" s="374" t="s">
        <v>89</v>
      </c>
      <c r="T7" s="370"/>
      <c r="U7" s="370"/>
      <c r="V7" s="375" t="s">
        <v>349</v>
      </c>
      <c r="W7" s="371">
        <v>42045</v>
      </c>
      <c r="X7" s="371">
        <v>42047</v>
      </c>
      <c r="Y7" s="370" t="s">
        <v>786</v>
      </c>
      <c r="Z7" s="370"/>
      <c r="AA7" s="370"/>
      <c r="AB7" s="325" t="s">
        <v>702</v>
      </c>
      <c r="AC7" s="370"/>
      <c r="AD7" s="370"/>
      <c r="AE7" s="370"/>
      <c r="AF7" s="370"/>
      <c r="AG7" s="376"/>
      <c r="AH7" s="163"/>
    </row>
    <row r="8" spans="1:34" ht="45.75">
      <c r="A8" s="164">
        <v>2</v>
      </c>
      <c r="B8" s="154" t="s">
        <v>633</v>
      </c>
      <c r="C8" s="146">
        <v>41970</v>
      </c>
      <c r="D8" s="171">
        <v>449</v>
      </c>
      <c r="E8" s="162">
        <v>41999</v>
      </c>
      <c r="F8" s="147" t="s">
        <v>634</v>
      </c>
      <c r="G8" s="148">
        <v>2220535</v>
      </c>
      <c r="H8" s="148">
        <v>2220534</v>
      </c>
      <c r="I8" s="149" t="s">
        <v>666</v>
      </c>
      <c r="J8" s="150" t="s">
        <v>665</v>
      </c>
      <c r="K8" s="149" t="s">
        <v>635</v>
      </c>
      <c r="L8" s="151" t="s">
        <v>611</v>
      </c>
      <c r="M8" s="149" t="s">
        <v>636</v>
      </c>
      <c r="N8" s="152"/>
      <c r="O8" s="152"/>
      <c r="P8" s="153">
        <v>80</v>
      </c>
      <c r="Q8" s="152">
        <v>63</v>
      </c>
      <c r="R8" s="152">
        <v>17</v>
      </c>
      <c r="S8" s="173" t="s">
        <v>89</v>
      </c>
      <c r="T8" s="145"/>
      <c r="U8" s="145"/>
      <c r="V8" s="158" t="s">
        <v>663</v>
      </c>
      <c r="W8" s="157">
        <v>41983</v>
      </c>
      <c r="X8" s="160">
        <v>42012</v>
      </c>
      <c r="Y8" s="156" t="s">
        <v>89</v>
      </c>
      <c r="Z8" s="145"/>
      <c r="AA8" s="155"/>
      <c r="AB8" s="159" t="s">
        <v>664</v>
      </c>
      <c r="AC8" s="160">
        <v>42016</v>
      </c>
      <c r="AD8" s="145" t="s">
        <v>451</v>
      </c>
      <c r="AE8" s="161">
        <v>43112</v>
      </c>
      <c r="AF8" s="436" t="s">
        <v>691</v>
      </c>
      <c r="AG8" s="178">
        <v>3500000</v>
      </c>
      <c r="AH8" t="s">
        <v>817</v>
      </c>
    </row>
    <row r="9" spans="1:34" s="163" customFormat="1" ht="38.25">
      <c r="A9" s="170">
        <v>3</v>
      </c>
      <c r="B9" s="154" t="s">
        <v>654</v>
      </c>
      <c r="C9" s="146">
        <v>42003</v>
      </c>
      <c r="D9" s="171">
        <v>519</v>
      </c>
      <c r="E9" s="162">
        <v>42034</v>
      </c>
      <c r="F9" s="147" t="s">
        <v>655</v>
      </c>
      <c r="G9" s="148">
        <v>2221041</v>
      </c>
      <c r="H9" s="148">
        <v>2221048</v>
      </c>
      <c r="I9" s="149" t="s">
        <v>656</v>
      </c>
      <c r="J9" s="150" t="s">
        <v>657</v>
      </c>
      <c r="K9" s="149" t="s">
        <v>658</v>
      </c>
      <c r="L9" s="151" t="s">
        <v>159</v>
      </c>
      <c r="M9" s="149" t="s">
        <v>659</v>
      </c>
      <c r="N9" s="152" t="s">
        <v>660</v>
      </c>
      <c r="O9" s="152"/>
      <c r="P9" s="153">
        <v>74</v>
      </c>
      <c r="Q9" s="152">
        <v>54</v>
      </c>
      <c r="R9" s="152">
        <v>20</v>
      </c>
      <c r="S9" s="172" t="s">
        <v>89</v>
      </c>
      <c r="T9" s="145"/>
      <c r="U9" s="145"/>
      <c r="V9" s="158" t="s">
        <v>661</v>
      </c>
      <c r="W9" s="157">
        <v>42010</v>
      </c>
      <c r="X9" s="160">
        <v>42018</v>
      </c>
      <c r="Y9" s="156" t="s">
        <v>89</v>
      </c>
      <c r="Z9" s="145"/>
      <c r="AA9" s="155"/>
      <c r="AB9" s="159" t="s">
        <v>667</v>
      </c>
      <c r="AC9" s="160">
        <v>42019</v>
      </c>
      <c r="AD9" s="145" t="s">
        <v>451</v>
      </c>
      <c r="AE9" s="161">
        <v>43115</v>
      </c>
      <c r="AF9" s="161"/>
      <c r="AG9" s="178">
        <v>3500000</v>
      </c>
      <c r="AH9" t="s">
        <v>817</v>
      </c>
    </row>
    <row r="10" spans="1:34" ht="45">
      <c r="A10" s="164">
        <v>4</v>
      </c>
      <c r="B10" s="175" t="s">
        <v>672</v>
      </c>
      <c r="C10" s="160">
        <v>42040</v>
      </c>
      <c r="D10" s="155">
        <v>57</v>
      </c>
      <c r="E10" s="160">
        <v>42075</v>
      </c>
      <c r="F10" s="165" t="s">
        <v>673</v>
      </c>
      <c r="G10" s="155">
        <v>3754082</v>
      </c>
      <c r="H10" s="155">
        <v>3753445</v>
      </c>
      <c r="I10" s="167" t="s">
        <v>675</v>
      </c>
      <c r="J10" s="166" t="s">
        <v>674</v>
      </c>
      <c r="K10" s="155" t="s">
        <v>676</v>
      </c>
      <c r="L10" s="155" t="s">
        <v>677</v>
      </c>
      <c r="M10" s="145" t="s">
        <v>678</v>
      </c>
      <c r="N10" s="155" t="s">
        <v>679</v>
      </c>
      <c r="O10" s="155"/>
      <c r="P10" s="155">
        <v>90</v>
      </c>
      <c r="Q10" s="155">
        <v>50</v>
      </c>
      <c r="R10" s="155">
        <v>40</v>
      </c>
      <c r="S10" s="155" t="s">
        <v>89</v>
      </c>
      <c r="T10" s="155"/>
      <c r="U10" s="155"/>
      <c r="V10" s="176" t="s">
        <v>680</v>
      </c>
      <c r="W10" s="160">
        <v>42045</v>
      </c>
      <c r="X10" s="160">
        <v>42046</v>
      </c>
      <c r="Y10" s="170" t="s">
        <v>89</v>
      </c>
      <c r="Z10" s="155"/>
      <c r="AA10" s="155"/>
      <c r="AB10" s="145" t="s">
        <v>690</v>
      </c>
      <c r="AC10" s="160">
        <v>42059</v>
      </c>
      <c r="AD10" s="155"/>
      <c r="AE10" s="160">
        <v>43155</v>
      </c>
      <c r="AF10" s="155"/>
      <c r="AG10" s="178">
        <v>3500000</v>
      </c>
      <c r="AH10" t="s">
        <v>817</v>
      </c>
    </row>
    <row r="11" spans="1:34" ht="39">
      <c r="A11" s="170">
        <v>5</v>
      </c>
      <c r="B11" s="175" t="s">
        <v>681</v>
      </c>
      <c r="C11" s="160">
        <v>42044</v>
      </c>
      <c r="D11" s="155">
        <v>64</v>
      </c>
      <c r="E11" s="160">
        <v>42079</v>
      </c>
      <c r="F11" s="165" t="s">
        <v>682</v>
      </c>
      <c r="G11" s="168" t="s">
        <v>683</v>
      </c>
      <c r="H11" s="155"/>
      <c r="I11" s="169" t="s">
        <v>684</v>
      </c>
      <c r="J11" s="168" t="s">
        <v>683</v>
      </c>
      <c r="K11" s="155" t="s">
        <v>685</v>
      </c>
      <c r="L11" s="155" t="s">
        <v>539</v>
      </c>
      <c r="M11" s="155" t="s">
        <v>686</v>
      </c>
      <c r="N11" s="155" t="s">
        <v>687</v>
      </c>
      <c r="O11" s="155"/>
      <c r="P11" s="155">
        <v>8</v>
      </c>
      <c r="Q11" s="155">
        <v>8</v>
      </c>
      <c r="R11" s="155">
        <v>0</v>
      </c>
      <c r="S11" s="155" t="s">
        <v>89</v>
      </c>
      <c r="T11" s="155"/>
      <c r="U11" s="155"/>
      <c r="V11" s="176" t="s">
        <v>688</v>
      </c>
      <c r="W11" s="160">
        <v>42045</v>
      </c>
      <c r="X11" s="160">
        <v>42045</v>
      </c>
      <c r="Y11" s="170" t="s">
        <v>89</v>
      </c>
      <c r="Z11" s="155"/>
      <c r="AA11" s="155"/>
      <c r="AB11" s="145" t="s">
        <v>689</v>
      </c>
      <c r="AC11" s="160">
        <v>42046</v>
      </c>
      <c r="AD11" s="155"/>
      <c r="AE11" s="160">
        <v>43142</v>
      </c>
      <c r="AF11" s="155"/>
      <c r="AG11" s="178">
        <v>1500000</v>
      </c>
      <c r="AH11" s="384" t="s">
        <v>817</v>
      </c>
    </row>
    <row r="12" spans="1:34" ht="60">
      <c r="A12" s="345">
        <v>6</v>
      </c>
      <c r="B12" s="339" t="s">
        <v>695</v>
      </c>
      <c r="C12" s="340">
        <v>42074</v>
      </c>
      <c r="D12" s="341">
        <v>84</v>
      </c>
      <c r="E12" s="340">
        <v>42102</v>
      </c>
      <c r="F12" s="339" t="s">
        <v>696</v>
      </c>
      <c r="G12" s="342">
        <v>3662229</v>
      </c>
      <c r="H12" s="342">
        <v>3662230</v>
      </c>
      <c r="I12" t="s">
        <v>697</v>
      </c>
      <c r="J12">
        <v>988751771</v>
      </c>
      <c r="K12" s="341" t="s">
        <v>698</v>
      </c>
      <c r="L12" s="341" t="s">
        <v>699</v>
      </c>
      <c r="M12" s="343" t="s">
        <v>557</v>
      </c>
      <c r="N12" s="341" t="s">
        <v>700</v>
      </c>
      <c r="P12" s="341">
        <v>15</v>
      </c>
      <c r="Q12" s="341">
        <v>11</v>
      </c>
      <c r="R12" s="341">
        <v>4</v>
      </c>
      <c r="S12" t="s">
        <v>89</v>
      </c>
      <c r="V12" s="344" t="s">
        <v>701</v>
      </c>
      <c r="W12" s="340">
        <v>42076</v>
      </c>
      <c r="X12" s="340">
        <v>42094</v>
      </c>
      <c r="Y12" t="s">
        <v>89</v>
      </c>
      <c r="AB12" s="10" t="s">
        <v>703</v>
      </c>
      <c r="AC12" s="340">
        <v>42095</v>
      </c>
      <c r="AE12" s="340">
        <v>43191</v>
      </c>
      <c r="AG12" s="177">
        <v>3500000</v>
      </c>
      <c r="AH12" t="s">
        <v>815</v>
      </c>
    </row>
    <row r="13" spans="1:34" ht="60">
      <c r="A13" s="170">
        <v>7</v>
      </c>
      <c r="B13" s="175" t="s">
        <v>704</v>
      </c>
      <c r="C13" s="160">
        <v>42103</v>
      </c>
      <c r="D13" s="155"/>
      <c r="E13" s="155"/>
      <c r="F13" s="347" t="s">
        <v>705</v>
      </c>
      <c r="G13" s="155">
        <v>3784577</v>
      </c>
      <c r="H13" s="348">
        <v>3784579</v>
      </c>
      <c r="I13" s="155" t="s">
        <v>710</v>
      </c>
      <c r="J13" s="349" t="s">
        <v>711</v>
      </c>
      <c r="K13" s="348" t="s">
        <v>706</v>
      </c>
      <c r="L13" s="348" t="s">
        <v>611</v>
      </c>
      <c r="M13" s="145" t="s">
        <v>707</v>
      </c>
      <c r="N13" s="348" t="s">
        <v>708</v>
      </c>
      <c r="O13" s="348" t="s">
        <v>709</v>
      </c>
      <c r="P13" s="348">
        <v>5</v>
      </c>
      <c r="Q13" s="348">
        <v>3</v>
      </c>
      <c r="R13" s="348">
        <v>2</v>
      </c>
      <c r="S13" s="155" t="s">
        <v>89</v>
      </c>
      <c r="T13" s="155"/>
      <c r="U13" s="155"/>
      <c r="V13" s="176" t="s">
        <v>712</v>
      </c>
      <c r="W13" s="160">
        <v>42107</v>
      </c>
      <c r="X13" s="155"/>
      <c r="Y13" s="155"/>
      <c r="Z13" s="155"/>
      <c r="AA13" s="155"/>
      <c r="AB13" s="145" t="s">
        <v>713</v>
      </c>
      <c r="AC13" s="160">
        <v>42121</v>
      </c>
      <c r="AD13" s="155"/>
      <c r="AE13" s="160">
        <v>43217</v>
      </c>
      <c r="AF13" s="155"/>
      <c r="AG13" s="178">
        <v>2500000</v>
      </c>
      <c r="AH13" s="410" t="s">
        <v>819</v>
      </c>
    </row>
    <row r="14" spans="1:34" ht="39">
      <c r="A14" s="346">
        <v>8</v>
      </c>
      <c r="B14" s="350" t="s">
        <v>714</v>
      </c>
      <c r="C14" s="340">
        <v>42119</v>
      </c>
      <c r="D14" s="341">
        <v>173</v>
      </c>
      <c r="E14" s="340">
        <v>42153</v>
      </c>
      <c r="F14" s="351" t="s">
        <v>421</v>
      </c>
      <c r="G14">
        <v>3714800</v>
      </c>
      <c r="H14" s="352">
        <v>3714799</v>
      </c>
      <c r="I14" s="343" t="s">
        <v>715</v>
      </c>
      <c r="J14" s="353" t="s">
        <v>716</v>
      </c>
      <c r="K14" s="341" t="s">
        <v>717</v>
      </c>
      <c r="L14" s="341" t="s">
        <v>159</v>
      </c>
      <c r="M14" s="354" t="s">
        <v>718</v>
      </c>
      <c r="N14" s="341" t="s">
        <v>719</v>
      </c>
      <c r="P14">
        <f aca="true" t="shared" si="0" ref="P14:P23">Q14+R14</f>
        <v>53</v>
      </c>
      <c r="Q14" s="341">
        <v>40</v>
      </c>
      <c r="R14" s="341">
        <v>13</v>
      </c>
      <c r="S14" s="355" t="s">
        <v>89</v>
      </c>
      <c r="V14" s="356" t="s">
        <v>447</v>
      </c>
      <c r="W14" s="340">
        <v>42129</v>
      </c>
      <c r="X14" s="340">
        <v>42146</v>
      </c>
      <c r="Y14" s="352" t="s">
        <v>89</v>
      </c>
      <c r="AB14" s="145" t="s">
        <v>720</v>
      </c>
      <c r="AC14" s="340">
        <v>42152</v>
      </c>
      <c r="AE14" s="340">
        <v>43248</v>
      </c>
      <c r="AG14" s="177">
        <v>3500000</v>
      </c>
      <c r="AH14" t="s">
        <v>815</v>
      </c>
    </row>
    <row r="15" spans="1:34" ht="45">
      <c r="A15" s="170">
        <v>9</v>
      </c>
      <c r="B15" s="350" t="s">
        <v>722</v>
      </c>
      <c r="C15" s="340">
        <v>42164</v>
      </c>
      <c r="D15" s="353" t="s">
        <v>723</v>
      </c>
      <c r="E15" s="340">
        <v>42192</v>
      </c>
      <c r="F15" s="351" t="s">
        <v>724</v>
      </c>
      <c r="G15">
        <v>3631830</v>
      </c>
      <c r="H15" s="352">
        <v>3631831</v>
      </c>
      <c r="I15" t="s">
        <v>729</v>
      </c>
      <c r="J15" s="353" t="s">
        <v>730</v>
      </c>
      <c r="K15" s="341" t="s">
        <v>725</v>
      </c>
      <c r="L15" s="341" t="s">
        <v>192</v>
      </c>
      <c r="M15" s="354" t="s">
        <v>726</v>
      </c>
      <c r="N15" s="341" t="s">
        <v>727</v>
      </c>
      <c r="O15" s="357" t="s">
        <v>728</v>
      </c>
      <c r="P15">
        <f t="shared" si="0"/>
        <v>50</v>
      </c>
      <c r="Q15" s="341">
        <v>7</v>
      </c>
      <c r="R15" s="341">
        <v>43</v>
      </c>
      <c r="S15" s="355" t="s">
        <v>89</v>
      </c>
      <c r="V15" s="356" t="s">
        <v>742</v>
      </c>
      <c r="W15" s="340">
        <v>42166</v>
      </c>
      <c r="X15" s="340">
        <v>42186</v>
      </c>
      <c r="Y15" s="352" t="s">
        <v>89</v>
      </c>
      <c r="AB15" s="145" t="s">
        <v>741</v>
      </c>
      <c r="AC15" s="340">
        <v>42191</v>
      </c>
      <c r="AE15" s="340">
        <v>43287</v>
      </c>
      <c r="AG15" s="177">
        <v>3500000</v>
      </c>
      <c r="AH15" t="s">
        <v>736</v>
      </c>
    </row>
    <row r="16" spans="1:34" ht="36.75">
      <c r="A16" s="164">
        <v>10</v>
      </c>
      <c r="B16" s="350" t="s">
        <v>731</v>
      </c>
      <c r="C16" s="340">
        <v>42185</v>
      </c>
      <c r="D16" s="353" t="s">
        <v>732</v>
      </c>
      <c r="E16" s="340">
        <v>42213</v>
      </c>
      <c r="F16" s="351" t="s">
        <v>733</v>
      </c>
      <c r="G16" t="s">
        <v>734</v>
      </c>
      <c r="H16" s="352">
        <v>3740706</v>
      </c>
      <c r="I16" t="s">
        <v>739</v>
      </c>
      <c r="J16" s="397" t="s">
        <v>740</v>
      </c>
      <c r="K16" s="341" t="s">
        <v>735</v>
      </c>
      <c r="L16" s="341" t="s">
        <v>192</v>
      </c>
      <c r="M16" s="354" t="s">
        <v>736</v>
      </c>
      <c r="N16" t="s">
        <v>737</v>
      </c>
      <c r="O16" t="s">
        <v>738</v>
      </c>
      <c r="P16">
        <f t="shared" si="0"/>
        <v>37</v>
      </c>
      <c r="Q16" s="341">
        <v>21</v>
      </c>
      <c r="R16" s="341">
        <v>16</v>
      </c>
      <c r="S16" s="355" t="s">
        <v>89</v>
      </c>
      <c r="V16" s="356" t="s">
        <v>743</v>
      </c>
      <c r="W16" s="340">
        <v>42191</v>
      </c>
      <c r="X16" s="340">
        <v>42194</v>
      </c>
      <c r="Y16" s="352" t="s">
        <v>89</v>
      </c>
      <c r="AB16" s="159" t="s">
        <v>745</v>
      </c>
      <c r="AC16" s="340">
        <v>42198</v>
      </c>
      <c r="AE16" s="340">
        <v>43294</v>
      </c>
      <c r="AG16" s="177">
        <v>3500000</v>
      </c>
      <c r="AH16" t="s">
        <v>736</v>
      </c>
    </row>
    <row r="17" spans="1:34" ht="39">
      <c r="A17" s="170">
        <v>11</v>
      </c>
      <c r="B17" s="350" t="s">
        <v>748</v>
      </c>
      <c r="C17" s="340">
        <v>42215</v>
      </c>
      <c r="D17" s="353" t="s">
        <v>751</v>
      </c>
      <c r="E17" s="340">
        <v>42242</v>
      </c>
      <c r="F17" s="351" t="s">
        <v>752</v>
      </c>
      <c r="G17">
        <v>3790083</v>
      </c>
      <c r="H17" s="352">
        <v>3790283</v>
      </c>
      <c r="I17" s="359" t="s">
        <v>750</v>
      </c>
      <c r="J17" s="358" t="s">
        <v>749</v>
      </c>
      <c r="K17" s="341" t="s">
        <v>753</v>
      </c>
      <c r="L17" s="341" t="s">
        <v>159</v>
      </c>
      <c r="M17" s="354" t="s">
        <v>754</v>
      </c>
      <c r="N17" t="s">
        <v>755</v>
      </c>
      <c r="O17" t="s">
        <v>756</v>
      </c>
      <c r="P17">
        <f t="shared" si="0"/>
        <v>188</v>
      </c>
      <c r="Q17" s="341">
        <v>77</v>
      </c>
      <c r="R17" s="341">
        <v>111</v>
      </c>
      <c r="S17" s="355" t="s">
        <v>89</v>
      </c>
      <c r="V17" s="356" t="s">
        <v>757</v>
      </c>
      <c r="W17" s="340">
        <v>42220</v>
      </c>
      <c r="X17" s="340">
        <v>42234</v>
      </c>
      <c r="AB17" s="145" t="s">
        <v>758</v>
      </c>
      <c r="AC17" s="340">
        <v>42236</v>
      </c>
      <c r="AE17" s="340">
        <v>43332</v>
      </c>
      <c r="AG17" s="177">
        <v>3500000</v>
      </c>
      <c r="AH17" t="s">
        <v>817</v>
      </c>
    </row>
    <row r="18" spans="1:34" s="128" customFormat="1" ht="63">
      <c r="A18" s="201">
        <v>12</v>
      </c>
      <c r="B18" s="212" t="s">
        <v>760</v>
      </c>
      <c r="C18" s="203">
        <v>42240</v>
      </c>
      <c r="D18" s="360" t="s">
        <v>759</v>
      </c>
      <c r="E18" s="269">
        <v>42255</v>
      </c>
      <c r="F18" s="206" t="s">
        <v>357</v>
      </c>
      <c r="G18" s="207" t="s">
        <v>358</v>
      </c>
      <c r="H18" s="207">
        <v>3553394</v>
      </c>
      <c r="I18" s="206" t="s">
        <v>763</v>
      </c>
      <c r="J18" s="398" t="s">
        <v>764</v>
      </c>
      <c r="K18" s="206" t="s">
        <v>359</v>
      </c>
      <c r="L18" s="209" t="s">
        <v>360</v>
      </c>
      <c r="M18" s="206" t="s">
        <v>361</v>
      </c>
      <c r="N18" s="210">
        <v>7000</v>
      </c>
      <c r="O18" s="210" t="s">
        <v>362</v>
      </c>
      <c r="P18" s="211">
        <f t="shared" si="0"/>
        <v>183</v>
      </c>
      <c r="Q18" s="210">
        <v>68</v>
      </c>
      <c r="R18" s="210">
        <v>115</v>
      </c>
      <c r="S18" s="212" t="s">
        <v>89</v>
      </c>
      <c r="T18" s="202"/>
      <c r="U18" s="212"/>
      <c r="V18" s="274"/>
      <c r="W18" s="206"/>
      <c r="X18" s="213"/>
      <c r="Y18" s="201"/>
      <c r="Z18" s="212"/>
      <c r="AA18" s="214"/>
      <c r="AB18" s="154" t="s">
        <v>762</v>
      </c>
      <c r="AC18" s="340">
        <v>42241</v>
      </c>
      <c r="AD18" s="212"/>
      <c r="AE18" s="340">
        <v>42800</v>
      </c>
      <c r="AF18" s="435" t="s">
        <v>761</v>
      </c>
      <c r="AG18" s="180"/>
      <c r="AH18" s="384"/>
    </row>
    <row r="19" spans="1:32" s="378" customFormat="1" ht="45">
      <c r="A19" s="377">
        <v>13</v>
      </c>
      <c r="B19" s="378" t="s">
        <v>767</v>
      </c>
      <c r="C19" s="379">
        <v>42277</v>
      </c>
      <c r="D19" s="380" t="s">
        <v>773</v>
      </c>
      <c r="E19" s="379">
        <v>42305</v>
      </c>
      <c r="F19" s="381" t="s">
        <v>768</v>
      </c>
      <c r="G19" s="382" t="s">
        <v>769</v>
      </c>
      <c r="I19" s="378" t="s">
        <v>770</v>
      </c>
      <c r="J19" s="380" t="s">
        <v>771</v>
      </c>
      <c r="K19" s="378" t="s">
        <v>772</v>
      </c>
      <c r="M19" s="381" t="s">
        <v>774</v>
      </c>
      <c r="O19" s="380">
        <v>80</v>
      </c>
      <c r="P19" s="244">
        <f t="shared" si="0"/>
        <v>4</v>
      </c>
      <c r="Q19" s="381">
        <v>3</v>
      </c>
      <c r="R19" s="378">
        <v>1</v>
      </c>
      <c r="S19" s="378" t="s">
        <v>89</v>
      </c>
      <c r="V19" s="385" t="s">
        <v>257</v>
      </c>
      <c r="W19" s="386">
        <v>42278</v>
      </c>
      <c r="X19" s="379">
        <v>42285</v>
      </c>
      <c r="Y19" s="378" t="s">
        <v>786</v>
      </c>
      <c r="AB19" s="381" t="s">
        <v>702</v>
      </c>
      <c r="AC19" s="379"/>
      <c r="AF19" s="383"/>
    </row>
    <row r="20" spans="1:34" ht="51.75">
      <c r="A20" s="361" t="s">
        <v>855</v>
      </c>
      <c r="B20" s="411" t="s">
        <v>775</v>
      </c>
      <c r="C20" s="366" t="s">
        <v>776</v>
      </c>
      <c r="D20" s="365" t="s">
        <v>782</v>
      </c>
      <c r="E20" s="362"/>
      <c r="F20" s="364" t="s">
        <v>777</v>
      </c>
      <c r="G20" s="368" t="s">
        <v>784</v>
      </c>
      <c r="H20" s="362">
        <v>3793478</v>
      </c>
      <c r="I20" s="362" t="s">
        <v>785</v>
      </c>
      <c r="J20" s="362"/>
      <c r="K20" s="362" t="s">
        <v>778</v>
      </c>
      <c r="L20" s="362"/>
      <c r="M20" s="362" t="s">
        <v>779</v>
      </c>
      <c r="N20" s="362" t="s">
        <v>780</v>
      </c>
      <c r="O20" s="362" t="s">
        <v>781</v>
      </c>
      <c r="P20" s="392">
        <f t="shared" si="0"/>
        <v>5</v>
      </c>
      <c r="Q20" s="362">
        <v>4</v>
      </c>
      <c r="R20" s="362">
        <v>1</v>
      </c>
      <c r="S20" s="362" t="s">
        <v>89</v>
      </c>
      <c r="T20" s="362"/>
      <c r="U20" s="413"/>
      <c r="V20" s="405" t="s">
        <v>783</v>
      </c>
      <c r="W20" s="367">
        <v>42269</v>
      </c>
      <c r="X20" s="367">
        <v>42290</v>
      </c>
      <c r="Y20" s="362" t="s">
        <v>89</v>
      </c>
      <c r="Z20" s="362"/>
      <c r="AA20" s="413"/>
      <c r="AB20" s="392"/>
      <c r="AC20" s="362"/>
      <c r="AD20" s="362"/>
      <c r="AE20" s="362"/>
      <c r="AF20" s="362"/>
      <c r="AG20" s="363"/>
      <c r="AH20" s="362"/>
    </row>
    <row r="21" spans="1:34" s="362" customFormat="1" ht="38.25">
      <c r="A21" s="170">
        <v>15</v>
      </c>
      <c r="B21" s="412" t="s">
        <v>787</v>
      </c>
      <c r="C21" s="340">
        <v>42285</v>
      </c>
      <c r="D21" s="353" t="s">
        <v>788</v>
      </c>
      <c r="E21" s="340">
        <v>42313</v>
      </c>
      <c r="F21" s="10" t="s">
        <v>789</v>
      </c>
      <c r="G21" s="353" t="s">
        <v>791</v>
      </c>
      <c r="H21" s="353" t="s">
        <v>790</v>
      </c>
      <c r="I21"/>
      <c r="J21"/>
      <c r="K21" t="s">
        <v>792</v>
      </c>
      <c r="L21" s="10" t="s">
        <v>793</v>
      </c>
      <c r="M21" t="s">
        <v>794</v>
      </c>
      <c r="N21" s="384">
        <v>12000</v>
      </c>
      <c r="O21">
        <v>200</v>
      </c>
      <c r="P21">
        <f t="shared" si="0"/>
        <v>57</v>
      </c>
      <c r="Q21">
        <v>30</v>
      </c>
      <c r="R21">
        <v>27</v>
      </c>
      <c r="S21" t="s">
        <v>89</v>
      </c>
      <c r="T21"/>
      <c r="U21"/>
      <c r="V21" s="414" t="s">
        <v>795</v>
      </c>
      <c r="W21" s="340">
        <v>42292</v>
      </c>
      <c r="X21" s="340">
        <v>42303</v>
      </c>
      <c r="Y21" t="s">
        <v>89</v>
      </c>
      <c r="Z21"/>
      <c r="AA21"/>
      <c r="AB21" s="359" t="s">
        <v>805</v>
      </c>
      <c r="AC21" s="340">
        <v>42306</v>
      </c>
      <c r="AD21"/>
      <c r="AE21"/>
      <c r="AF21" s="395"/>
      <c r="AG21" s="177"/>
      <c r="AH21" t="s">
        <v>820</v>
      </c>
    </row>
    <row r="22" spans="1:34" ht="94.5">
      <c r="A22" s="4">
        <v>16</v>
      </c>
      <c r="B22" s="388" t="s">
        <v>796</v>
      </c>
      <c r="C22" s="389">
        <v>42297</v>
      </c>
      <c r="D22" s="391" t="s">
        <v>797</v>
      </c>
      <c r="E22" s="389">
        <v>42325</v>
      </c>
      <c r="F22" s="393" t="s">
        <v>798</v>
      </c>
      <c r="G22" s="394" t="s">
        <v>799</v>
      </c>
      <c r="H22" s="394" t="s">
        <v>800</v>
      </c>
      <c r="I22" s="396" t="s">
        <v>801</v>
      </c>
      <c r="J22" s="399" t="s">
        <v>802</v>
      </c>
      <c r="K22" s="393" t="s">
        <v>148</v>
      </c>
      <c r="L22" s="400"/>
      <c r="M22" s="393" t="s">
        <v>803</v>
      </c>
      <c r="N22" s="401" t="s">
        <v>804</v>
      </c>
      <c r="O22" s="402" t="s">
        <v>362</v>
      </c>
      <c r="P22" s="401">
        <f t="shared" si="0"/>
        <v>52</v>
      </c>
      <c r="Q22" s="401">
        <v>36</v>
      </c>
      <c r="R22" s="403">
        <v>16</v>
      </c>
      <c r="S22" s="388" t="s">
        <v>89</v>
      </c>
      <c r="T22" s="388"/>
      <c r="U22" s="404"/>
      <c r="V22" s="356" t="s">
        <v>806</v>
      </c>
      <c r="W22" s="340">
        <v>42306</v>
      </c>
      <c r="X22" s="406">
        <v>42310</v>
      </c>
      <c r="Y22" s="388"/>
      <c r="Z22" s="8"/>
      <c r="AA22" s="407"/>
      <c r="AB22" s="154" t="s">
        <v>812</v>
      </c>
      <c r="AC22" s="408">
        <v>42317</v>
      </c>
      <c r="AD22" s="389"/>
      <c r="AE22" s="8"/>
      <c r="AF22" s="434" t="s">
        <v>822</v>
      </c>
      <c r="AG22" s="8"/>
      <c r="AH22" s="8"/>
    </row>
    <row r="23" spans="1:34" s="8" customFormat="1" ht="38.25">
      <c r="A23" s="170">
        <v>17</v>
      </c>
      <c r="B23" s="174" t="s">
        <v>807</v>
      </c>
      <c r="C23" s="160">
        <v>42311</v>
      </c>
      <c r="D23" s="390" t="s">
        <v>808</v>
      </c>
      <c r="E23" s="160">
        <v>42339</v>
      </c>
      <c r="F23" s="145" t="s">
        <v>809</v>
      </c>
      <c r="G23" s="155">
        <v>3712893</v>
      </c>
      <c r="H23" s="155">
        <v>3712892</v>
      </c>
      <c r="I23" s="155"/>
      <c r="J23" s="155"/>
      <c r="K23" s="155" t="s">
        <v>810</v>
      </c>
      <c r="L23" s="155" t="s">
        <v>159</v>
      </c>
      <c r="M23" s="155" t="s">
        <v>754</v>
      </c>
      <c r="N23" s="155" t="s">
        <v>811</v>
      </c>
      <c r="O23" s="155">
        <v>150</v>
      </c>
      <c r="P23" s="24">
        <f t="shared" si="0"/>
        <v>64</v>
      </c>
      <c r="Q23" s="155">
        <v>18</v>
      </c>
      <c r="R23" s="155">
        <v>46</v>
      </c>
      <c r="S23" s="155" t="s">
        <v>89</v>
      </c>
      <c r="T23" s="155"/>
      <c r="U23" s="155"/>
      <c r="V23" s="414" t="s">
        <v>814</v>
      </c>
      <c r="W23" s="340">
        <v>42319</v>
      </c>
      <c r="X23" s="160">
        <v>42326</v>
      </c>
      <c r="Y23" s="155"/>
      <c r="Z23" s="155"/>
      <c r="AA23" s="155"/>
      <c r="AB23" s="154" t="s">
        <v>813</v>
      </c>
      <c r="AC23" s="160">
        <v>42333</v>
      </c>
      <c r="AD23" s="155"/>
      <c r="AE23" s="155"/>
      <c r="AF23"/>
      <c r="AG23" s="177"/>
      <c r="AH23" t="s">
        <v>817</v>
      </c>
    </row>
    <row r="24" ht="12.75">
      <c r="A24" s="170">
        <v>18</v>
      </c>
    </row>
    <row r="25" ht="12.75">
      <c r="A25" s="170">
        <v>19</v>
      </c>
    </row>
    <row r="26" ht="12.75">
      <c r="A26" s="170">
        <v>20</v>
      </c>
    </row>
    <row r="27" ht="12.75">
      <c r="A27" s="170">
        <v>21</v>
      </c>
    </row>
    <row r="28" ht="12.75">
      <c r="A28" s="170">
        <v>22</v>
      </c>
    </row>
    <row r="29" ht="12.75">
      <c r="A29" s="170">
        <v>23</v>
      </c>
    </row>
    <row r="30" ht="12.75">
      <c r="A30" s="170">
        <v>24</v>
      </c>
    </row>
    <row r="31" ht="12.75">
      <c r="A31" s="170">
        <v>25</v>
      </c>
    </row>
    <row r="32" ht="12.75">
      <c r="A32" s="170">
        <v>26</v>
      </c>
    </row>
    <row r="33" ht="12.75">
      <c r="A33" s="170">
        <v>27</v>
      </c>
    </row>
    <row r="34" ht="12.75">
      <c r="A34" s="170">
        <v>28</v>
      </c>
    </row>
    <row r="35" ht="12.75">
      <c r="A35" s="170">
        <v>29</v>
      </c>
    </row>
    <row r="36" ht="12.75">
      <c r="A36" s="170">
        <v>30</v>
      </c>
    </row>
    <row r="37" ht="12.75">
      <c r="A37" s="170">
        <v>31</v>
      </c>
    </row>
    <row r="38" ht="12.75">
      <c r="A38" s="170">
        <v>32</v>
      </c>
    </row>
    <row r="39" ht="12.75">
      <c r="A39" s="170">
        <v>33</v>
      </c>
    </row>
  </sheetData>
  <sheetProtection/>
  <mergeCells count="21">
    <mergeCell ref="P4:Q4"/>
    <mergeCell ref="AB4:AB6"/>
    <mergeCell ref="S4:U4"/>
    <mergeCell ref="S5:S6"/>
    <mergeCell ref="T5:U5"/>
    <mergeCell ref="A1:AD1"/>
    <mergeCell ref="A2:AD2"/>
    <mergeCell ref="A4:A6"/>
    <mergeCell ref="B4:B6"/>
    <mergeCell ref="C4:C6"/>
    <mergeCell ref="Z5:AA5"/>
    <mergeCell ref="Y5:Y6"/>
    <mergeCell ref="D4:D6"/>
    <mergeCell ref="Y4:AA4"/>
    <mergeCell ref="E4:E6"/>
    <mergeCell ref="AG4:AG6"/>
    <mergeCell ref="AF4:AF6"/>
    <mergeCell ref="X4:X6"/>
    <mergeCell ref="AC4:AC6"/>
    <mergeCell ref="AD4:AD6"/>
    <mergeCell ref="AE4:AE6"/>
  </mergeCells>
  <hyperlinks>
    <hyperlink ref="V9" r:id="rId1" display="01/QĐ-SCT"/>
    <hyperlink ref="V8" r:id="rId2" display="251/QĐ-SCT"/>
    <hyperlink ref="AB9" r:id="rId3" display="02/2015/QLCN/GCNATTP-SCT"/>
    <hyperlink ref="AB8" r:id="rId4" display="01/2015/QLCN/GCNATTP-SCT"/>
    <hyperlink ref="V7" r:id="rId5" display="15/QĐ-SCT"/>
    <hyperlink ref="V10" r:id="rId6" display="16/QĐ-SCT"/>
    <hyperlink ref="V11" r:id="rId7" display="17/QĐ-SCT"/>
    <hyperlink ref="V12" r:id="rId8" display="23/QĐ-SCT"/>
    <hyperlink ref="V13" r:id="rId9" display="42/QĐ-SCT"/>
    <hyperlink ref="V14" r:id="rId10" display="65/QĐ-SCT"/>
    <hyperlink ref="V15" r:id="rId11" display="88/QĐ-SCT"/>
    <hyperlink ref="V16" r:id="rId12" display="118/QĐ-SCT"/>
    <hyperlink ref="AB16" r:id="rId13" display="09/2015/QLCN/GCNATTP-SCT"/>
    <hyperlink ref="V17" r:id="rId14" display="132/QĐ-SCT"/>
    <hyperlink ref="AF18" r:id="rId15" display="số cũ 04/2014"/>
    <hyperlink ref="V21" r:id="rId16" display="190/QĐ-SCT"/>
    <hyperlink ref="V22" r:id="rId17" display="203/QĐ-SCT"/>
    <hyperlink ref="V19" r:id="rId18" display="163/QĐ-SCT"/>
    <hyperlink ref="V23" r:id="rId19" display="209/QĐ-SCT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2"/>
  <sheetViews>
    <sheetView zoomScale="90" zoomScaleNormal="9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4.421875" style="1" bestFit="1" customWidth="1"/>
    <col min="2" max="2" width="16.7109375" style="10" customWidth="1"/>
    <col min="3" max="3" width="11.7109375" style="11" customWidth="1"/>
    <col min="4" max="4" width="6.140625" style="143" customWidth="1"/>
    <col min="5" max="5" width="11.28125" style="144" customWidth="1"/>
    <col min="6" max="6" width="28.00390625" style="44" customWidth="1"/>
    <col min="7" max="7" width="15.57421875" style="29" customWidth="1"/>
    <col min="8" max="8" width="14.7109375" style="29" customWidth="1"/>
    <col min="9" max="9" width="31.7109375" style="44" customWidth="1"/>
    <col min="10" max="10" width="15.140625" style="28" customWidth="1"/>
    <col min="11" max="11" width="21.140625" style="44" customWidth="1"/>
    <col min="12" max="12" width="11.7109375" style="28" customWidth="1"/>
    <col min="13" max="13" width="34.28125" style="44" customWidth="1"/>
    <col min="14" max="14" width="17.8515625" style="22" hidden="1" customWidth="1"/>
    <col min="15" max="15" width="14.140625" style="22" hidden="1" customWidth="1"/>
    <col min="16" max="16" width="11.7109375" style="21" hidden="1" customWidth="1"/>
    <col min="17" max="18" width="11.7109375" style="22" hidden="1" customWidth="1"/>
    <col min="19" max="19" width="4.7109375" style="10" hidden="1" customWidth="1"/>
    <col min="20" max="20" width="10.8515625" style="10" hidden="1" customWidth="1"/>
    <col min="21" max="21" width="7.57421875" style="10" hidden="1" customWidth="1"/>
    <col min="22" max="22" width="13.28125" style="17" hidden="1" customWidth="1"/>
    <col min="23" max="23" width="11.7109375" style="18" hidden="1" customWidth="1"/>
    <col min="24" max="24" width="11.7109375" style="0" hidden="1" customWidth="1"/>
    <col min="25" max="25" width="4.7109375" style="51" hidden="1" customWidth="1"/>
    <col min="26" max="26" width="6.8515625" style="10" hidden="1" customWidth="1"/>
    <col min="27" max="27" width="6.28125" style="0" hidden="1" customWidth="1"/>
    <col min="28" max="28" width="11.7109375" style="318" customWidth="1"/>
    <col min="29" max="29" width="11.7109375" style="0" customWidth="1"/>
    <col min="30" max="30" width="8.00390625" style="10" customWidth="1"/>
    <col min="31" max="31" width="11.421875" style="61" customWidth="1"/>
    <col min="32" max="32" width="9.8515625" style="327" customWidth="1"/>
    <col min="33" max="33" width="18.140625" style="179" customWidth="1"/>
    <col min="34" max="34" width="18.7109375" style="0" customWidth="1"/>
    <col min="35" max="35" width="11.140625" style="0" customWidth="1"/>
  </cols>
  <sheetData>
    <row r="1" spans="1:32" ht="30.75" customHeight="1">
      <c r="A1" s="507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60"/>
      <c r="AF1" s="318"/>
    </row>
    <row r="2" spans="1:32" ht="20.25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60"/>
      <c r="AF2" s="318"/>
    </row>
    <row r="3" ht="15.75">
      <c r="AC3" s="2" t="s">
        <v>694</v>
      </c>
    </row>
    <row r="4" spans="1:33" s="3" customFormat="1" ht="46.5" customHeight="1">
      <c r="A4" s="519" t="s">
        <v>0</v>
      </c>
      <c r="B4" s="519" t="s">
        <v>2</v>
      </c>
      <c r="C4" s="520" t="s">
        <v>3</v>
      </c>
      <c r="D4" s="521" t="s">
        <v>497</v>
      </c>
      <c r="E4" s="523" t="s">
        <v>514</v>
      </c>
      <c r="F4" s="192" t="s">
        <v>31</v>
      </c>
      <c r="G4" s="193" t="s">
        <v>32</v>
      </c>
      <c r="H4" s="193" t="s">
        <v>33</v>
      </c>
      <c r="I4" s="192" t="s">
        <v>34</v>
      </c>
      <c r="J4" s="192" t="s">
        <v>32</v>
      </c>
      <c r="K4" s="192" t="s">
        <v>36</v>
      </c>
      <c r="L4" s="192" t="s">
        <v>37</v>
      </c>
      <c r="M4" s="194" t="s">
        <v>24</v>
      </c>
      <c r="N4" s="195" t="s">
        <v>692</v>
      </c>
      <c r="O4" s="195" t="s">
        <v>363</v>
      </c>
      <c r="P4" s="524" t="s">
        <v>26</v>
      </c>
      <c r="Q4" s="524"/>
      <c r="R4" s="195"/>
      <c r="S4" s="519" t="s">
        <v>4</v>
      </c>
      <c r="T4" s="519"/>
      <c r="U4" s="519"/>
      <c r="V4" s="194" t="s">
        <v>9</v>
      </c>
      <c r="W4" s="194" t="s">
        <v>11</v>
      </c>
      <c r="X4" s="519" t="s">
        <v>10</v>
      </c>
      <c r="Y4" s="519" t="s">
        <v>12</v>
      </c>
      <c r="Z4" s="519"/>
      <c r="AA4" s="519"/>
      <c r="AB4" s="522" t="s">
        <v>15</v>
      </c>
      <c r="AC4" s="522" t="s">
        <v>16</v>
      </c>
      <c r="AD4" s="519" t="s">
        <v>17</v>
      </c>
      <c r="AE4" s="519" t="s">
        <v>40</v>
      </c>
      <c r="AF4" s="519" t="s">
        <v>1</v>
      </c>
      <c r="AG4" s="518" t="s">
        <v>1</v>
      </c>
    </row>
    <row r="5" spans="1:33" s="3" customFormat="1" ht="15.75">
      <c r="A5" s="519"/>
      <c r="B5" s="519"/>
      <c r="C5" s="520"/>
      <c r="D5" s="521"/>
      <c r="E5" s="523"/>
      <c r="F5" s="197" t="s">
        <v>20</v>
      </c>
      <c r="G5" s="198" t="s">
        <v>20</v>
      </c>
      <c r="H5" s="198" t="s">
        <v>20</v>
      </c>
      <c r="I5" s="199" t="s">
        <v>20</v>
      </c>
      <c r="J5" s="199" t="s">
        <v>20</v>
      </c>
      <c r="K5" s="199" t="s">
        <v>20</v>
      </c>
      <c r="L5" s="199" t="s">
        <v>20</v>
      </c>
      <c r="M5" s="197" t="s">
        <v>20</v>
      </c>
      <c r="N5" s="199" t="s">
        <v>20</v>
      </c>
      <c r="O5" s="199" t="s">
        <v>20</v>
      </c>
      <c r="P5" s="197" t="s">
        <v>20</v>
      </c>
      <c r="Q5" s="199" t="s">
        <v>20</v>
      </c>
      <c r="R5" s="199" t="s">
        <v>20</v>
      </c>
      <c r="S5" s="519" t="s">
        <v>5</v>
      </c>
      <c r="T5" s="519" t="s">
        <v>6</v>
      </c>
      <c r="U5" s="519"/>
      <c r="V5" s="197" t="s">
        <v>20</v>
      </c>
      <c r="W5" s="197" t="s">
        <v>20</v>
      </c>
      <c r="X5" s="519"/>
      <c r="Y5" s="519" t="s">
        <v>13</v>
      </c>
      <c r="Z5" s="519" t="s">
        <v>14</v>
      </c>
      <c r="AA5" s="519"/>
      <c r="AB5" s="522"/>
      <c r="AC5" s="522"/>
      <c r="AD5" s="519"/>
      <c r="AE5" s="519"/>
      <c r="AF5" s="519"/>
      <c r="AG5" s="518"/>
    </row>
    <row r="6" spans="1:33" s="3" customFormat="1" ht="15.75">
      <c r="A6" s="519"/>
      <c r="B6" s="519"/>
      <c r="C6" s="520"/>
      <c r="D6" s="521"/>
      <c r="E6" s="523"/>
      <c r="F6" s="192"/>
      <c r="G6" s="193"/>
      <c r="H6" s="193"/>
      <c r="I6" s="192"/>
      <c r="J6" s="192"/>
      <c r="K6" s="192"/>
      <c r="L6" s="192"/>
      <c r="M6" s="192"/>
      <c r="N6" s="195"/>
      <c r="O6" s="195"/>
      <c r="P6" s="195" t="s">
        <v>30</v>
      </c>
      <c r="Q6" s="195" t="s">
        <v>27</v>
      </c>
      <c r="R6" s="195" t="s">
        <v>28</v>
      </c>
      <c r="S6" s="519"/>
      <c r="T6" s="200" t="s">
        <v>7</v>
      </c>
      <c r="U6" s="200" t="s">
        <v>8</v>
      </c>
      <c r="V6" s="194"/>
      <c r="W6" s="194"/>
      <c r="X6" s="519"/>
      <c r="Y6" s="519"/>
      <c r="Z6" s="191" t="s">
        <v>7</v>
      </c>
      <c r="AA6" s="196" t="s">
        <v>8</v>
      </c>
      <c r="AB6" s="522"/>
      <c r="AC6" s="522"/>
      <c r="AD6" s="519"/>
      <c r="AE6" s="519"/>
      <c r="AF6" s="519"/>
      <c r="AG6" s="518"/>
    </row>
    <row r="7" spans="1:33" s="128" customFormat="1" ht="38.25">
      <c r="A7" s="201">
        <v>1</v>
      </c>
      <c r="B7" s="202" t="s">
        <v>319</v>
      </c>
      <c r="C7" s="203">
        <v>41614</v>
      </c>
      <c r="D7" s="204">
        <v>425</v>
      </c>
      <c r="E7" s="205"/>
      <c r="F7" s="206" t="s">
        <v>320</v>
      </c>
      <c r="G7" s="207" t="s">
        <v>321</v>
      </c>
      <c r="H7" s="207"/>
      <c r="I7" s="206" t="s">
        <v>322</v>
      </c>
      <c r="J7" s="208" t="s">
        <v>321</v>
      </c>
      <c r="K7" s="206" t="s">
        <v>323</v>
      </c>
      <c r="L7" s="209" t="s">
        <v>192</v>
      </c>
      <c r="M7" s="206" t="s">
        <v>500</v>
      </c>
      <c r="N7" s="210">
        <f>15000*12</f>
        <v>180000</v>
      </c>
      <c r="O7" s="210" t="s">
        <v>364</v>
      </c>
      <c r="P7" s="211">
        <f aca="true" t="shared" si="0" ref="P7:P28">Q7+R7</f>
        <v>5</v>
      </c>
      <c r="Q7" s="210">
        <v>4</v>
      </c>
      <c r="R7" s="210">
        <v>1</v>
      </c>
      <c r="S7" s="212" t="s">
        <v>89</v>
      </c>
      <c r="T7" s="271"/>
      <c r="U7" s="213"/>
      <c r="V7" s="272" t="s">
        <v>325</v>
      </c>
      <c r="W7" s="206">
        <v>41621</v>
      </c>
      <c r="X7" s="213">
        <v>41634</v>
      </c>
      <c r="Y7" s="201" t="s">
        <v>89</v>
      </c>
      <c r="Z7" s="271"/>
      <c r="AA7" s="214"/>
      <c r="AB7" s="319" t="s">
        <v>327</v>
      </c>
      <c r="AC7" s="215">
        <v>41642</v>
      </c>
      <c r="AD7" s="212" t="s">
        <v>326</v>
      </c>
      <c r="AE7" s="203">
        <v>42738</v>
      </c>
      <c r="AF7" s="328"/>
      <c r="AG7" s="180" t="s">
        <v>736</v>
      </c>
    </row>
    <row r="8" spans="1:35" s="128" customFormat="1" ht="47.25">
      <c r="A8" s="201">
        <v>2</v>
      </c>
      <c r="B8" s="202" t="s">
        <v>331</v>
      </c>
      <c r="C8" s="203">
        <v>41655</v>
      </c>
      <c r="D8" s="204">
        <v>20</v>
      </c>
      <c r="E8" s="205"/>
      <c r="F8" s="206" t="s">
        <v>334</v>
      </c>
      <c r="G8" s="216" t="s">
        <v>337</v>
      </c>
      <c r="H8" s="217"/>
      <c r="I8" s="206" t="s">
        <v>338</v>
      </c>
      <c r="J8" s="216" t="s">
        <v>332</v>
      </c>
      <c r="K8" s="206" t="s">
        <v>333</v>
      </c>
      <c r="L8" s="206"/>
      <c r="M8" s="206" t="s">
        <v>335</v>
      </c>
      <c r="N8" s="210">
        <v>126</v>
      </c>
      <c r="O8" s="210" t="s">
        <v>336</v>
      </c>
      <c r="P8" s="211">
        <f t="shared" si="0"/>
        <v>3</v>
      </c>
      <c r="Q8" s="210">
        <v>3</v>
      </c>
      <c r="R8" s="210">
        <v>0</v>
      </c>
      <c r="S8" s="213" t="s">
        <v>89</v>
      </c>
      <c r="T8" s="218"/>
      <c r="U8" s="202"/>
      <c r="V8" s="274" t="s">
        <v>349</v>
      </c>
      <c r="W8" s="206">
        <v>41680</v>
      </c>
      <c r="X8" s="213">
        <v>41682</v>
      </c>
      <c r="Y8" s="201" t="s">
        <v>89</v>
      </c>
      <c r="Z8" s="212"/>
      <c r="AA8" s="214"/>
      <c r="AB8" s="319" t="s">
        <v>366</v>
      </c>
      <c r="AC8" s="215">
        <v>41689</v>
      </c>
      <c r="AD8" s="212" t="s">
        <v>326</v>
      </c>
      <c r="AE8" s="203">
        <v>42785</v>
      </c>
      <c r="AF8" s="328"/>
      <c r="AG8" s="128" t="s">
        <v>817</v>
      </c>
      <c r="AH8" s="137" t="s">
        <v>339</v>
      </c>
      <c r="AI8" s="137" t="s">
        <v>249</v>
      </c>
    </row>
    <row r="9" spans="1:35" s="8" customFormat="1" ht="47.25">
      <c r="A9" s="201">
        <v>3</v>
      </c>
      <c r="B9" s="219" t="s">
        <v>350</v>
      </c>
      <c r="C9" s="220">
        <v>41680</v>
      </c>
      <c r="D9" s="204">
        <v>44</v>
      </c>
      <c r="E9" s="205"/>
      <c r="F9" s="221" t="s">
        <v>136</v>
      </c>
      <c r="G9" s="222">
        <v>3752947</v>
      </c>
      <c r="H9" s="222">
        <v>3739301</v>
      </c>
      <c r="I9" s="221" t="s">
        <v>351</v>
      </c>
      <c r="J9" s="223" t="s">
        <v>352</v>
      </c>
      <c r="K9" s="221" t="s">
        <v>353</v>
      </c>
      <c r="L9" s="224"/>
      <c r="M9" s="221" t="s">
        <v>354</v>
      </c>
      <c r="N9" s="138">
        <f>25*12</f>
        <v>300</v>
      </c>
      <c r="O9" s="138" t="s">
        <v>362</v>
      </c>
      <c r="P9" s="211">
        <f t="shared" si="0"/>
        <v>9</v>
      </c>
      <c r="Q9" s="210">
        <v>9</v>
      </c>
      <c r="R9" s="219"/>
      <c r="S9" s="225" t="s">
        <v>89</v>
      </c>
      <c r="T9" s="219"/>
      <c r="U9" s="275"/>
      <c r="V9" s="276" t="s">
        <v>355</v>
      </c>
      <c r="W9" s="225">
        <v>41684</v>
      </c>
      <c r="X9" s="226">
        <v>41688</v>
      </c>
      <c r="Y9" s="227" t="s">
        <v>89</v>
      </c>
      <c r="Z9" s="228"/>
      <c r="AA9" s="277"/>
      <c r="AB9" s="319" t="s">
        <v>365</v>
      </c>
      <c r="AC9" s="225">
        <v>41689</v>
      </c>
      <c r="AD9" s="220" t="s">
        <v>326</v>
      </c>
      <c r="AE9" s="229">
        <v>42785</v>
      </c>
      <c r="AF9" s="329"/>
      <c r="AG9" s="180" t="s">
        <v>816</v>
      </c>
      <c r="AH9" s="387" t="s">
        <v>823</v>
      </c>
      <c r="AI9" s="416" t="s">
        <v>830</v>
      </c>
    </row>
    <row r="10" spans="1:33" s="128" customFormat="1" ht="47.25">
      <c r="A10" s="201">
        <v>4</v>
      </c>
      <c r="B10" s="212" t="s">
        <v>356</v>
      </c>
      <c r="C10" s="203">
        <v>41691</v>
      </c>
      <c r="D10" s="204">
        <v>54</v>
      </c>
      <c r="E10" s="205"/>
      <c r="F10" s="206" t="s">
        <v>357</v>
      </c>
      <c r="G10" s="207" t="s">
        <v>358</v>
      </c>
      <c r="H10" s="207">
        <v>3553394</v>
      </c>
      <c r="I10" s="206" t="s">
        <v>746</v>
      </c>
      <c r="J10" s="208" t="s">
        <v>747</v>
      </c>
      <c r="K10" s="206" t="s">
        <v>359</v>
      </c>
      <c r="L10" s="209" t="s">
        <v>360</v>
      </c>
      <c r="M10" s="206" t="s">
        <v>361</v>
      </c>
      <c r="N10" s="210">
        <v>7000</v>
      </c>
      <c r="O10" s="210" t="s">
        <v>362</v>
      </c>
      <c r="P10" s="211">
        <f t="shared" si="0"/>
        <v>183</v>
      </c>
      <c r="Q10" s="210">
        <v>68</v>
      </c>
      <c r="R10" s="210">
        <v>115</v>
      </c>
      <c r="S10" s="212" t="s">
        <v>89</v>
      </c>
      <c r="T10" s="202"/>
      <c r="U10" s="212"/>
      <c r="V10" s="274" t="s">
        <v>367</v>
      </c>
      <c r="W10" s="206">
        <v>41694</v>
      </c>
      <c r="X10" s="213">
        <v>41696</v>
      </c>
      <c r="Y10" s="201" t="s">
        <v>89</v>
      </c>
      <c r="Z10" s="212"/>
      <c r="AA10" s="214"/>
      <c r="AB10" s="319" t="s">
        <v>368</v>
      </c>
      <c r="AC10" s="215">
        <v>41704</v>
      </c>
      <c r="AD10" s="212" t="s">
        <v>326</v>
      </c>
      <c r="AE10" s="203">
        <v>42800</v>
      </c>
      <c r="AF10" s="328"/>
      <c r="AG10" s="180" t="s">
        <v>815</v>
      </c>
    </row>
    <row r="11" spans="1:33" s="128" customFormat="1" ht="63">
      <c r="A11" s="201">
        <v>5</v>
      </c>
      <c r="B11" s="212" t="s">
        <v>379</v>
      </c>
      <c r="C11" s="203">
        <v>41702</v>
      </c>
      <c r="D11" s="204">
        <v>70</v>
      </c>
      <c r="E11" s="205"/>
      <c r="F11" s="206" t="s">
        <v>369</v>
      </c>
      <c r="G11" s="207">
        <v>3818655</v>
      </c>
      <c r="H11" s="207">
        <v>3818669</v>
      </c>
      <c r="I11" s="206" t="s">
        <v>373</v>
      </c>
      <c r="J11" s="208" t="s">
        <v>370</v>
      </c>
      <c r="K11" s="206" t="s">
        <v>371</v>
      </c>
      <c r="L11" s="230" t="s">
        <v>360</v>
      </c>
      <c r="M11" s="206" t="s">
        <v>372</v>
      </c>
      <c r="N11" s="231">
        <f>0.357*365</f>
        <v>130.305</v>
      </c>
      <c r="O11" s="210">
        <v>300</v>
      </c>
      <c r="P11" s="211">
        <f t="shared" si="0"/>
        <v>9</v>
      </c>
      <c r="Q11" s="210">
        <v>9</v>
      </c>
      <c r="R11" s="210"/>
      <c r="S11" s="212" t="s">
        <v>89</v>
      </c>
      <c r="T11" s="202"/>
      <c r="U11" s="212"/>
      <c r="V11" s="274" t="s">
        <v>384</v>
      </c>
      <c r="W11" s="206">
        <v>41715</v>
      </c>
      <c r="X11" s="213">
        <v>41718</v>
      </c>
      <c r="Y11" s="201" t="s">
        <v>89</v>
      </c>
      <c r="Z11" s="212"/>
      <c r="AA11" s="214"/>
      <c r="AB11" s="319" t="s">
        <v>387</v>
      </c>
      <c r="AC11" s="215">
        <v>41723</v>
      </c>
      <c r="AD11" s="212" t="s">
        <v>326</v>
      </c>
      <c r="AE11" s="203">
        <v>42819</v>
      </c>
      <c r="AF11" s="328"/>
      <c r="AG11" s="180" t="s">
        <v>815</v>
      </c>
    </row>
    <row r="12" spans="1:33" s="128" customFormat="1" ht="78.75">
      <c r="A12" s="201">
        <v>6</v>
      </c>
      <c r="B12" s="202" t="s">
        <v>374</v>
      </c>
      <c r="C12" s="203">
        <v>41709</v>
      </c>
      <c r="D12" s="204">
        <v>83</v>
      </c>
      <c r="E12" s="205"/>
      <c r="F12" s="206" t="s">
        <v>375</v>
      </c>
      <c r="G12" s="207">
        <v>3844768</v>
      </c>
      <c r="H12" s="207">
        <v>3844786</v>
      </c>
      <c r="I12" s="206" t="s">
        <v>389</v>
      </c>
      <c r="J12" s="208" t="s">
        <v>390</v>
      </c>
      <c r="K12" s="206" t="s">
        <v>376</v>
      </c>
      <c r="L12" s="209" t="s">
        <v>377</v>
      </c>
      <c r="M12" s="206" t="s">
        <v>378</v>
      </c>
      <c r="N12" s="210">
        <v>18</v>
      </c>
      <c r="O12" s="210">
        <f>8*30</f>
        <v>240</v>
      </c>
      <c r="P12" s="211">
        <f t="shared" si="0"/>
        <v>7</v>
      </c>
      <c r="Q12" s="210">
        <v>6</v>
      </c>
      <c r="R12" s="210">
        <v>1</v>
      </c>
      <c r="S12" s="212" t="s">
        <v>89</v>
      </c>
      <c r="T12" s="202"/>
      <c r="U12" s="213"/>
      <c r="V12" s="274" t="s">
        <v>385</v>
      </c>
      <c r="W12" s="206">
        <v>41715</v>
      </c>
      <c r="X12" s="213">
        <v>41722</v>
      </c>
      <c r="Y12" s="201" t="s">
        <v>89</v>
      </c>
      <c r="Z12" s="212"/>
      <c r="AA12" s="214"/>
      <c r="AB12" s="319" t="s">
        <v>388</v>
      </c>
      <c r="AC12" s="215">
        <v>41723</v>
      </c>
      <c r="AD12" s="212" t="s">
        <v>326</v>
      </c>
      <c r="AE12" s="203">
        <v>42819</v>
      </c>
      <c r="AF12" s="328"/>
      <c r="AG12" s="180" t="s">
        <v>815</v>
      </c>
    </row>
    <row r="13" spans="1:35" s="128" customFormat="1" ht="38.25">
      <c r="A13" s="201">
        <v>7</v>
      </c>
      <c r="B13" s="212" t="s">
        <v>380</v>
      </c>
      <c r="C13" s="203">
        <v>41712</v>
      </c>
      <c r="D13" s="204">
        <v>88</v>
      </c>
      <c r="E13" s="205"/>
      <c r="F13" s="206" t="s">
        <v>381</v>
      </c>
      <c r="G13" s="232">
        <v>3781968</v>
      </c>
      <c r="H13" s="232">
        <v>3781928</v>
      </c>
      <c r="I13" s="206" t="s">
        <v>391</v>
      </c>
      <c r="J13" s="208" t="s">
        <v>392</v>
      </c>
      <c r="K13" s="206" t="s">
        <v>382</v>
      </c>
      <c r="L13" s="209" t="s">
        <v>383</v>
      </c>
      <c r="M13" s="206" t="s">
        <v>393</v>
      </c>
      <c r="N13" s="210">
        <v>1200</v>
      </c>
      <c r="O13" s="233" t="s">
        <v>364</v>
      </c>
      <c r="P13" s="211">
        <f t="shared" si="0"/>
        <v>30</v>
      </c>
      <c r="Q13" s="210">
        <v>14</v>
      </c>
      <c r="R13" s="210">
        <v>16</v>
      </c>
      <c r="S13" s="212" t="s">
        <v>89</v>
      </c>
      <c r="T13" s="212"/>
      <c r="U13" s="212"/>
      <c r="V13" s="274" t="s">
        <v>386</v>
      </c>
      <c r="W13" s="206">
        <v>41722</v>
      </c>
      <c r="X13" s="213">
        <v>41730</v>
      </c>
      <c r="Y13" s="201" t="s">
        <v>89</v>
      </c>
      <c r="Z13" s="212"/>
      <c r="AA13" s="214"/>
      <c r="AB13" s="319" t="s">
        <v>394</v>
      </c>
      <c r="AC13" s="215">
        <v>41736</v>
      </c>
      <c r="AD13" s="212" t="s">
        <v>326</v>
      </c>
      <c r="AE13" s="203">
        <v>42832</v>
      </c>
      <c r="AF13" s="328"/>
      <c r="AG13" s="179" t="s">
        <v>815</v>
      </c>
      <c r="AH13" s="387" t="s">
        <v>824</v>
      </c>
      <c r="AI13" s="128" t="s">
        <v>318</v>
      </c>
    </row>
    <row r="14" spans="1:33" s="8" customFormat="1" ht="94.5">
      <c r="A14" s="201">
        <v>8</v>
      </c>
      <c r="B14" s="204" t="s">
        <v>264</v>
      </c>
      <c r="C14" s="220">
        <v>41745</v>
      </c>
      <c r="D14" s="204">
        <v>130</v>
      </c>
      <c r="E14" s="205"/>
      <c r="F14" s="221" t="s">
        <v>265</v>
      </c>
      <c r="G14" s="222">
        <v>3510175</v>
      </c>
      <c r="H14" s="222">
        <v>3510176</v>
      </c>
      <c r="I14" s="221" t="s">
        <v>427</v>
      </c>
      <c r="J14" s="223" t="s">
        <v>428</v>
      </c>
      <c r="K14" s="221" t="s">
        <v>266</v>
      </c>
      <c r="L14" s="224" t="s">
        <v>159</v>
      </c>
      <c r="M14" s="221" t="s">
        <v>400</v>
      </c>
      <c r="N14" s="138">
        <f>2.1*24*365</f>
        <v>18396.000000000004</v>
      </c>
      <c r="O14" s="138" t="s">
        <v>362</v>
      </c>
      <c r="P14" s="234">
        <f t="shared" si="0"/>
        <v>124</v>
      </c>
      <c r="Q14" s="138">
        <v>94</v>
      </c>
      <c r="R14" s="138">
        <v>30</v>
      </c>
      <c r="S14" s="219" t="s">
        <v>89</v>
      </c>
      <c r="T14" s="204"/>
      <c r="U14" s="225"/>
      <c r="V14" s="275" t="s">
        <v>418</v>
      </c>
      <c r="W14" s="221">
        <v>41750</v>
      </c>
      <c r="X14" s="225">
        <v>41753</v>
      </c>
      <c r="Y14" s="227" t="s">
        <v>89</v>
      </c>
      <c r="Z14" s="219"/>
      <c r="AA14" s="228"/>
      <c r="AB14" s="320" t="s">
        <v>426</v>
      </c>
      <c r="AC14" s="229">
        <v>41754</v>
      </c>
      <c r="AD14" s="219" t="s">
        <v>326</v>
      </c>
      <c r="AE14" s="220">
        <v>42850</v>
      </c>
      <c r="AF14" s="330" t="s">
        <v>432</v>
      </c>
      <c r="AG14" s="181"/>
    </row>
    <row r="15" spans="1:33" s="8" customFormat="1" ht="47.25">
      <c r="A15" s="201">
        <v>9</v>
      </c>
      <c r="B15" s="204" t="s">
        <v>401</v>
      </c>
      <c r="C15" s="220">
        <v>41746</v>
      </c>
      <c r="D15" s="204">
        <v>134</v>
      </c>
      <c r="E15" s="205"/>
      <c r="F15" s="221" t="s">
        <v>402</v>
      </c>
      <c r="G15" s="222" t="s">
        <v>405</v>
      </c>
      <c r="H15" s="222"/>
      <c r="I15" s="221" t="s">
        <v>312</v>
      </c>
      <c r="J15" s="223" t="s">
        <v>313</v>
      </c>
      <c r="K15" s="221" t="s">
        <v>403</v>
      </c>
      <c r="L15" s="224"/>
      <c r="M15" s="221" t="s">
        <v>404</v>
      </c>
      <c r="N15" s="138"/>
      <c r="O15" s="138" t="s">
        <v>336</v>
      </c>
      <c r="P15" s="234">
        <f t="shared" si="0"/>
        <v>5</v>
      </c>
      <c r="Q15" s="138">
        <v>3</v>
      </c>
      <c r="R15" s="138">
        <v>2</v>
      </c>
      <c r="S15" s="219" t="s">
        <v>89</v>
      </c>
      <c r="T15" s="204"/>
      <c r="U15" s="225"/>
      <c r="V15" s="275" t="s">
        <v>417</v>
      </c>
      <c r="W15" s="221">
        <v>41750</v>
      </c>
      <c r="X15" s="225">
        <v>41758</v>
      </c>
      <c r="Y15" s="227" t="s">
        <v>89</v>
      </c>
      <c r="Z15" s="219"/>
      <c r="AA15" s="228"/>
      <c r="AB15" s="319" t="s">
        <v>454</v>
      </c>
      <c r="AC15" s="229">
        <v>41771</v>
      </c>
      <c r="AD15" s="219" t="s">
        <v>451</v>
      </c>
      <c r="AE15" s="220">
        <v>42867</v>
      </c>
      <c r="AF15" s="331"/>
      <c r="AG15" s="182" t="s">
        <v>736</v>
      </c>
    </row>
    <row r="16" spans="1:33" s="8" customFormat="1" ht="94.5">
      <c r="A16" s="201">
        <v>10</v>
      </c>
      <c r="B16" s="204" t="s">
        <v>406</v>
      </c>
      <c r="C16" s="220">
        <v>41747</v>
      </c>
      <c r="D16" s="204">
        <v>136</v>
      </c>
      <c r="E16" s="205"/>
      <c r="F16" s="221" t="s">
        <v>407</v>
      </c>
      <c r="G16" s="222" t="s">
        <v>408</v>
      </c>
      <c r="H16" s="222">
        <v>3680155</v>
      </c>
      <c r="I16" s="221" t="s">
        <v>429</v>
      </c>
      <c r="J16" s="223" t="s">
        <v>430</v>
      </c>
      <c r="K16" s="221" t="s">
        <v>409</v>
      </c>
      <c r="L16" s="224" t="s">
        <v>360</v>
      </c>
      <c r="M16" s="221" t="s">
        <v>410</v>
      </c>
      <c r="N16" s="138">
        <v>31200</v>
      </c>
      <c r="O16" s="138">
        <v>5000</v>
      </c>
      <c r="P16" s="234">
        <f t="shared" si="0"/>
        <v>7</v>
      </c>
      <c r="Q16" s="138">
        <v>7</v>
      </c>
      <c r="R16" s="138"/>
      <c r="S16" s="219" t="s">
        <v>89</v>
      </c>
      <c r="T16" s="204"/>
      <c r="U16" s="225"/>
      <c r="V16" s="275" t="s">
        <v>416</v>
      </c>
      <c r="W16" s="221">
        <v>41750</v>
      </c>
      <c r="X16" s="225">
        <v>41764</v>
      </c>
      <c r="Y16" s="227" t="s">
        <v>89</v>
      </c>
      <c r="Z16" s="219"/>
      <c r="AA16" s="228"/>
      <c r="AB16" s="319" t="s">
        <v>438</v>
      </c>
      <c r="AC16" s="229">
        <v>41767</v>
      </c>
      <c r="AD16" s="219" t="s">
        <v>326</v>
      </c>
      <c r="AE16" s="220">
        <v>42863</v>
      </c>
      <c r="AF16" s="331"/>
      <c r="AG16" s="182" t="s">
        <v>817</v>
      </c>
    </row>
    <row r="17" spans="1:34" s="8" customFormat="1" ht="47.25">
      <c r="A17" s="201">
        <v>11</v>
      </c>
      <c r="B17" s="204" t="s">
        <v>411</v>
      </c>
      <c r="C17" s="220">
        <v>41750</v>
      </c>
      <c r="D17" s="204">
        <v>139</v>
      </c>
      <c r="E17" s="205"/>
      <c r="F17" s="221" t="s">
        <v>412</v>
      </c>
      <c r="G17" s="222">
        <v>3712888</v>
      </c>
      <c r="H17" s="222">
        <v>3712555</v>
      </c>
      <c r="I17" s="221" t="s">
        <v>455</v>
      </c>
      <c r="J17" s="223" t="s">
        <v>456</v>
      </c>
      <c r="K17" s="221" t="s">
        <v>413</v>
      </c>
      <c r="L17" s="224" t="s">
        <v>414</v>
      </c>
      <c r="M17" s="221" t="s">
        <v>415</v>
      </c>
      <c r="N17" s="138">
        <v>2471</v>
      </c>
      <c r="O17" s="138" t="s">
        <v>362</v>
      </c>
      <c r="P17" s="234">
        <f t="shared" si="0"/>
        <v>561</v>
      </c>
      <c r="Q17" s="138">
        <v>193</v>
      </c>
      <c r="R17" s="138">
        <v>368</v>
      </c>
      <c r="S17" s="219" t="s">
        <v>89</v>
      </c>
      <c r="T17" s="204"/>
      <c r="U17" s="225"/>
      <c r="V17" s="275" t="s">
        <v>419</v>
      </c>
      <c r="W17" s="221">
        <v>41750</v>
      </c>
      <c r="X17" s="225">
        <v>41768</v>
      </c>
      <c r="Y17" s="227" t="s">
        <v>89</v>
      </c>
      <c r="Z17" s="219"/>
      <c r="AA17" s="228"/>
      <c r="AB17" s="319" t="s">
        <v>453</v>
      </c>
      <c r="AC17" s="229">
        <v>41768</v>
      </c>
      <c r="AD17" s="219" t="s">
        <v>451</v>
      </c>
      <c r="AE17" s="220">
        <v>42864</v>
      </c>
      <c r="AF17" s="331"/>
      <c r="AG17" s="182" t="s">
        <v>817</v>
      </c>
      <c r="AH17" s="387" t="s">
        <v>824</v>
      </c>
    </row>
    <row r="18" spans="1:33" s="8" customFormat="1" ht="47.25">
      <c r="A18" s="201">
        <v>12</v>
      </c>
      <c r="B18" s="204" t="s">
        <v>420</v>
      </c>
      <c r="C18" s="220">
        <v>41752</v>
      </c>
      <c r="D18" s="204">
        <v>145</v>
      </c>
      <c r="E18" s="205"/>
      <c r="F18" s="221" t="s">
        <v>421</v>
      </c>
      <c r="G18" s="222">
        <v>3711104</v>
      </c>
      <c r="H18" s="222">
        <v>3711103</v>
      </c>
      <c r="I18" s="221" t="s">
        <v>422</v>
      </c>
      <c r="J18" s="223" t="s">
        <v>423</v>
      </c>
      <c r="K18" s="221" t="s">
        <v>424</v>
      </c>
      <c r="L18" s="224" t="s">
        <v>377</v>
      </c>
      <c r="M18" s="221" t="s">
        <v>425</v>
      </c>
      <c r="N18" s="138"/>
      <c r="O18" s="138" t="s">
        <v>362</v>
      </c>
      <c r="P18" s="234">
        <f t="shared" si="0"/>
        <v>1050</v>
      </c>
      <c r="Q18" s="138">
        <v>813</v>
      </c>
      <c r="R18" s="138">
        <v>237</v>
      </c>
      <c r="S18" s="219" t="s">
        <v>89</v>
      </c>
      <c r="T18" s="204"/>
      <c r="U18" s="225"/>
      <c r="V18" s="275" t="s">
        <v>446</v>
      </c>
      <c r="W18" s="221">
        <v>41764</v>
      </c>
      <c r="X18" s="225">
        <v>41766</v>
      </c>
      <c r="Y18" s="227" t="s">
        <v>89</v>
      </c>
      <c r="Z18" s="219"/>
      <c r="AA18" s="228"/>
      <c r="AB18" s="319" t="s">
        <v>450</v>
      </c>
      <c r="AC18" s="229">
        <v>41767</v>
      </c>
      <c r="AD18" s="219" t="s">
        <v>451</v>
      </c>
      <c r="AE18" s="220">
        <v>42863</v>
      </c>
      <c r="AF18" s="331"/>
      <c r="AG18" s="182" t="s">
        <v>817</v>
      </c>
    </row>
    <row r="19" spans="1:33" s="141" customFormat="1" ht="47.25">
      <c r="A19" s="247">
        <v>13</v>
      </c>
      <c r="B19" s="235" t="s">
        <v>433</v>
      </c>
      <c r="C19" s="236">
        <v>41757</v>
      </c>
      <c r="D19" s="237"/>
      <c r="E19" s="238"/>
      <c r="F19" s="239" t="s">
        <v>434</v>
      </c>
      <c r="G19" s="240">
        <v>3729911</v>
      </c>
      <c r="H19" s="240">
        <v>3729912</v>
      </c>
      <c r="I19" s="239" t="s">
        <v>449</v>
      </c>
      <c r="J19" s="241" t="s">
        <v>448</v>
      </c>
      <c r="K19" s="239" t="s">
        <v>435</v>
      </c>
      <c r="L19" s="242" t="s">
        <v>436</v>
      </c>
      <c r="M19" s="239" t="s">
        <v>437</v>
      </c>
      <c r="N19" s="243">
        <v>95000</v>
      </c>
      <c r="O19" s="243"/>
      <c r="P19" s="244">
        <f t="shared" si="0"/>
        <v>264</v>
      </c>
      <c r="Q19" s="243">
        <v>262</v>
      </c>
      <c r="R19" s="243">
        <v>2</v>
      </c>
      <c r="S19" s="245" t="s">
        <v>89</v>
      </c>
      <c r="T19" s="235"/>
      <c r="U19" s="246"/>
      <c r="V19" s="278" t="s">
        <v>447</v>
      </c>
      <c r="W19" s="239">
        <v>41764</v>
      </c>
      <c r="X19" s="246" t="s">
        <v>744</v>
      </c>
      <c r="Y19" s="247"/>
      <c r="Z19" s="245"/>
      <c r="AA19" s="248"/>
      <c r="AB19" s="321"/>
      <c r="AC19" s="245" t="s">
        <v>452</v>
      </c>
      <c r="AD19" s="245"/>
      <c r="AE19" s="236"/>
      <c r="AF19" s="332"/>
      <c r="AG19" s="183"/>
    </row>
    <row r="20" spans="1:33" s="142" customFormat="1" ht="51">
      <c r="A20" s="326">
        <v>14</v>
      </c>
      <c r="B20" s="249" t="s">
        <v>439</v>
      </c>
      <c r="C20" s="250">
        <v>41765</v>
      </c>
      <c r="D20" s="251"/>
      <c r="E20" s="252"/>
      <c r="F20" s="253" t="s">
        <v>440</v>
      </c>
      <c r="G20" s="254">
        <v>3711156</v>
      </c>
      <c r="H20" s="254">
        <v>3741202</v>
      </c>
      <c r="I20" s="253" t="s">
        <v>441</v>
      </c>
      <c r="J20" s="255" t="s">
        <v>442</v>
      </c>
      <c r="K20" s="253" t="s">
        <v>443</v>
      </c>
      <c r="L20" s="256" t="s">
        <v>444</v>
      </c>
      <c r="M20" s="253" t="s">
        <v>445</v>
      </c>
      <c r="N20" s="257">
        <f>500+250</f>
        <v>750</v>
      </c>
      <c r="O20" s="257"/>
      <c r="P20" s="258">
        <f t="shared" si="0"/>
        <v>6</v>
      </c>
      <c r="Q20" s="257">
        <v>4</v>
      </c>
      <c r="R20" s="257">
        <v>2</v>
      </c>
      <c r="S20" s="259"/>
      <c r="T20" s="322" t="s">
        <v>457</v>
      </c>
      <c r="U20" s="260"/>
      <c r="V20" s="281"/>
      <c r="W20" s="253"/>
      <c r="X20" s="280"/>
      <c r="Y20" s="261"/>
      <c r="Z20" s="280"/>
      <c r="AA20" s="262"/>
      <c r="AB20" s="322"/>
      <c r="AC20" s="263"/>
      <c r="AD20" s="259"/>
      <c r="AE20" s="250"/>
      <c r="AF20" s="333"/>
      <c r="AG20" s="184"/>
    </row>
    <row r="21" spans="1:33" s="8" customFormat="1" ht="36.75" customHeight="1">
      <c r="A21" s="201">
        <v>15</v>
      </c>
      <c r="B21" s="204" t="s">
        <v>458</v>
      </c>
      <c r="C21" s="220">
        <v>41793</v>
      </c>
      <c r="D21" s="204">
        <v>191</v>
      </c>
      <c r="E21" s="205"/>
      <c r="F21" s="221" t="s">
        <v>459</v>
      </c>
      <c r="G21" s="222" t="s">
        <v>460</v>
      </c>
      <c r="H21" s="222"/>
      <c r="I21" s="221" t="s">
        <v>461</v>
      </c>
      <c r="J21" s="223" t="s">
        <v>460</v>
      </c>
      <c r="K21" s="221" t="s">
        <v>461</v>
      </c>
      <c r="L21" s="224" t="s">
        <v>476</v>
      </c>
      <c r="M21" s="221" t="s">
        <v>462</v>
      </c>
      <c r="N21" s="264"/>
      <c r="O21" s="138" t="s">
        <v>336</v>
      </c>
      <c r="P21" s="234">
        <f t="shared" si="0"/>
        <v>4</v>
      </c>
      <c r="Q21" s="138">
        <v>3</v>
      </c>
      <c r="R21" s="138">
        <v>1</v>
      </c>
      <c r="S21" s="219" t="s">
        <v>89</v>
      </c>
      <c r="T21" s="204"/>
      <c r="U21" s="225"/>
      <c r="V21" s="275" t="s">
        <v>185</v>
      </c>
      <c r="W21" s="221">
        <v>41795</v>
      </c>
      <c r="X21" s="225">
        <v>41802</v>
      </c>
      <c r="Y21" s="227" t="s">
        <v>89</v>
      </c>
      <c r="Z21" s="219"/>
      <c r="AA21" s="228"/>
      <c r="AB21" s="319" t="s">
        <v>486</v>
      </c>
      <c r="AC21" s="229">
        <v>41814</v>
      </c>
      <c r="AD21" s="219" t="s">
        <v>326</v>
      </c>
      <c r="AE21" s="220">
        <v>42910</v>
      </c>
      <c r="AF21" s="331"/>
      <c r="AG21" s="182" t="s">
        <v>815</v>
      </c>
    </row>
    <row r="22" spans="1:33" s="8" customFormat="1" ht="47.25">
      <c r="A22" s="201">
        <v>16</v>
      </c>
      <c r="B22" s="204" t="s">
        <v>464</v>
      </c>
      <c r="C22" s="220">
        <v>41799</v>
      </c>
      <c r="D22" s="204">
        <v>203</v>
      </c>
      <c r="E22" s="205"/>
      <c r="F22" s="221" t="s">
        <v>470</v>
      </c>
      <c r="G22" s="222">
        <v>3769074</v>
      </c>
      <c r="H22" s="222" t="s">
        <v>467</v>
      </c>
      <c r="I22" s="221" t="s">
        <v>487</v>
      </c>
      <c r="J22" s="223" t="s">
        <v>466</v>
      </c>
      <c r="K22" s="221" t="s">
        <v>468</v>
      </c>
      <c r="L22" s="224" t="s">
        <v>465</v>
      </c>
      <c r="M22" s="221" t="s">
        <v>530</v>
      </c>
      <c r="N22" s="264">
        <v>500</v>
      </c>
      <c r="O22" s="138" t="s">
        <v>362</v>
      </c>
      <c r="P22" s="234">
        <f t="shared" si="0"/>
        <v>51</v>
      </c>
      <c r="Q22" s="138">
        <v>37</v>
      </c>
      <c r="R22" s="138">
        <v>14</v>
      </c>
      <c r="S22" s="219" t="s">
        <v>89</v>
      </c>
      <c r="T22" s="204"/>
      <c r="U22" s="225"/>
      <c r="V22" s="275" t="s">
        <v>479</v>
      </c>
      <c r="W22" s="221">
        <v>41801</v>
      </c>
      <c r="X22" s="225">
        <v>41815</v>
      </c>
      <c r="Y22" s="227" t="s">
        <v>89</v>
      </c>
      <c r="Z22" s="219"/>
      <c r="AA22" s="228"/>
      <c r="AB22" s="319" t="s">
        <v>488</v>
      </c>
      <c r="AC22" s="229">
        <v>41820</v>
      </c>
      <c r="AD22" s="219" t="s">
        <v>451</v>
      </c>
      <c r="AE22" s="220">
        <v>42916</v>
      </c>
      <c r="AF22" s="334" t="s">
        <v>529</v>
      </c>
      <c r="AG22" s="8" t="s">
        <v>817</v>
      </c>
    </row>
    <row r="23" spans="1:33" s="8" customFormat="1" ht="63">
      <c r="A23" s="201">
        <v>17</v>
      </c>
      <c r="B23" s="204" t="s">
        <v>469</v>
      </c>
      <c r="C23" s="220">
        <v>41807</v>
      </c>
      <c r="D23" s="204">
        <v>215</v>
      </c>
      <c r="E23" s="205"/>
      <c r="F23" s="221" t="s">
        <v>509</v>
      </c>
      <c r="G23" s="222" t="s">
        <v>473</v>
      </c>
      <c r="H23" s="222" t="s">
        <v>471</v>
      </c>
      <c r="I23" s="221" t="s">
        <v>472</v>
      </c>
      <c r="J23" s="223" t="s">
        <v>474</v>
      </c>
      <c r="K23" s="221" t="s">
        <v>475</v>
      </c>
      <c r="L23" s="224" t="s">
        <v>444</v>
      </c>
      <c r="M23" s="221" t="s">
        <v>477</v>
      </c>
      <c r="N23" s="264" t="s">
        <v>478</v>
      </c>
      <c r="O23" s="138" t="s">
        <v>336</v>
      </c>
      <c r="P23" s="234">
        <f t="shared" si="0"/>
        <v>7</v>
      </c>
      <c r="Q23" s="138">
        <v>7</v>
      </c>
      <c r="R23" s="138">
        <v>0</v>
      </c>
      <c r="S23" s="219" t="s">
        <v>89</v>
      </c>
      <c r="T23" s="204"/>
      <c r="U23" s="225"/>
      <c r="V23" s="275" t="s">
        <v>489</v>
      </c>
      <c r="W23" s="221">
        <v>41816</v>
      </c>
      <c r="X23" s="225">
        <v>41824</v>
      </c>
      <c r="Y23" s="227" t="s">
        <v>89</v>
      </c>
      <c r="Z23" s="219"/>
      <c r="AA23" s="228"/>
      <c r="AB23" s="319" t="s">
        <v>506</v>
      </c>
      <c r="AC23" s="229">
        <v>41831</v>
      </c>
      <c r="AD23" s="219" t="s">
        <v>451</v>
      </c>
      <c r="AE23" s="220">
        <v>42927</v>
      </c>
      <c r="AF23" s="331"/>
      <c r="AG23" s="182" t="s">
        <v>815</v>
      </c>
    </row>
    <row r="24" spans="1:34" s="8" customFormat="1" ht="47.25">
      <c r="A24" s="201">
        <v>18</v>
      </c>
      <c r="B24" s="204" t="s">
        <v>480</v>
      </c>
      <c r="C24" s="220">
        <v>41810</v>
      </c>
      <c r="D24" s="204">
        <v>224</v>
      </c>
      <c r="E24" s="205"/>
      <c r="F24" s="221" t="s">
        <v>510</v>
      </c>
      <c r="G24" s="222" t="s">
        <v>481</v>
      </c>
      <c r="H24" s="222" t="s">
        <v>482</v>
      </c>
      <c r="I24" s="221" t="s">
        <v>499</v>
      </c>
      <c r="J24" s="223" t="s">
        <v>498</v>
      </c>
      <c r="K24" s="221" t="s">
        <v>483</v>
      </c>
      <c r="L24" s="224" t="s">
        <v>159</v>
      </c>
      <c r="M24" s="221" t="s">
        <v>484</v>
      </c>
      <c r="N24" s="264" t="s">
        <v>485</v>
      </c>
      <c r="O24" s="138" t="s">
        <v>362</v>
      </c>
      <c r="P24" s="234">
        <f t="shared" si="0"/>
        <v>394</v>
      </c>
      <c r="Q24" s="138">
        <v>318</v>
      </c>
      <c r="R24" s="138">
        <v>76</v>
      </c>
      <c r="S24" s="219" t="s">
        <v>89</v>
      </c>
      <c r="T24" s="204"/>
      <c r="U24" s="225"/>
      <c r="V24" s="275" t="s">
        <v>490</v>
      </c>
      <c r="W24" s="221">
        <v>41816</v>
      </c>
      <c r="X24" s="225">
        <v>41827</v>
      </c>
      <c r="Y24" s="227" t="s">
        <v>89</v>
      </c>
      <c r="Z24" s="219"/>
      <c r="AA24" s="228"/>
      <c r="AB24" s="319" t="s">
        <v>501</v>
      </c>
      <c r="AC24" s="229">
        <v>41831</v>
      </c>
      <c r="AD24" s="219" t="s">
        <v>451</v>
      </c>
      <c r="AE24" s="220">
        <v>42927</v>
      </c>
      <c r="AF24" s="331"/>
      <c r="AG24" s="179" t="s">
        <v>815</v>
      </c>
      <c r="AH24" s="387" t="s">
        <v>824</v>
      </c>
    </row>
    <row r="25" spans="1:33" s="8" customFormat="1" ht="47.25">
      <c r="A25" s="201">
        <v>19</v>
      </c>
      <c r="B25" s="204" t="s">
        <v>491</v>
      </c>
      <c r="C25" s="220">
        <v>41820</v>
      </c>
      <c r="D25" s="204">
        <v>236</v>
      </c>
      <c r="E25" s="205"/>
      <c r="F25" s="221" t="s">
        <v>492</v>
      </c>
      <c r="G25" s="222">
        <v>3827470</v>
      </c>
      <c r="H25" s="222">
        <v>3827471</v>
      </c>
      <c r="I25" s="221" t="s">
        <v>495</v>
      </c>
      <c r="J25" s="223" t="s">
        <v>496</v>
      </c>
      <c r="K25" s="221" t="s">
        <v>493</v>
      </c>
      <c r="L25" s="224" t="s">
        <v>159</v>
      </c>
      <c r="M25" s="221" t="s">
        <v>393</v>
      </c>
      <c r="N25" s="264" t="s">
        <v>494</v>
      </c>
      <c r="O25" s="138" t="s">
        <v>362</v>
      </c>
      <c r="P25" s="234">
        <f t="shared" si="0"/>
        <v>228</v>
      </c>
      <c r="Q25" s="138">
        <v>96</v>
      </c>
      <c r="R25" s="138">
        <v>132</v>
      </c>
      <c r="S25" s="219" t="s">
        <v>89</v>
      </c>
      <c r="T25" s="204"/>
      <c r="U25" s="225"/>
      <c r="V25" s="275" t="s">
        <v>507</v>
      </c>
      <c r="W25" s="221">
        <v>41834</v>
      </c>
      <c r="X25" s="225">
        <v>41835</v>
      </c>
      <c r="Y25" s="227" t="s">
        <v>89</v>
      </c>
      <c r="Z25" s="219"/>
      <c r="AA25" s="228"/>
      <c r="AB25" s="319" t="s">
        <v>512</v>
      </c>
      <c r="AC25" s="229">
        <v>41837</v>
      </c>
      <c r="AD25" s="219" t="s">
        <v>451</v>
      </c>
      <c r="AE25" s="220">
        <v>42933</v>
      </c>
      <c r="AF25" s="331"/>
      <c r="AG25" s="179" t="s">
        <v>815</v>
      </c>
    </row>
    <row r="26" spans="1:33" s="8" customFormat="1" ht="47.25">
      <c r="A26" s="201">
        <v>20</v>
      </c>
      <c r="B26" s="204" t="s">
        <v>502</v>
      </c>
      <c r="C26" s="220">
        <v>41830</v>
      </c>
      <c r="D26" s="204">
        <v>257</v>
      </c>
      <c r="E26" s="205"/>
      <c r="F26" s="221" t="s">
        <v>511</v>
      </c>
      <c r="G26" s="222">
        <v>3831616</v>
      </c>
      <c r="H26" s="222"/>
      <c r="I26" s="221" t="s">
        <v>503</v>
      </c>
      <c r="J26" s="223" t="s">
        <v>504</v>
      </c>
      <c r="K26" s="221" t="s">
        <v>502</v>
      </c>
      <c r="L26" s="224" t="s">
        <v>476</v>
      </c>
      <c r="M26" s="221" t="s">
        <v>505</v>
      </c>
      <c r="N26" s="264" t="s">
        <v>519</v>
      </c>
      <c r="O26" s="138" t="s">
        <v>336</v>
      </c>
      <c r="P26" s="234">
        <f t="shared" si="0"/>
        <v>3</v>
      </c>
      <c r="Q26" s="138">
        <v>3</v>
      </c>
      <c r="R26" s="138">
        <v>0</v>
      </c>
      <c r="S26" s="219" t="s">
        <v>89</v>
      </c>
      <c r="T26" s="204"/>
      <c r="U26" s="225"/>
      <c r="V26" s="275" t="s">
        <v>508</v>
      </c>
      <c r="W26" s="221">
        <v>41834</v>
      </c>
      <c r="X26" s="225">
        <v>41835</v>
      </c>
      <c r="Y26" s="227" t="s">
        <v>89</v>
      </c>
      <c r="Z26" s="219"/>
      <c r="AA26" s="228"/>
      <c r="AB26" s="319" t="s">
        <v>528</v>
      </c>
      <c r="AC26" s="229">
        <v>41844</v>
      </c>
      <c r="AD26" s="219" t="s">
        <v>451</v>
      </c>
      <c r="AE26" s="220">
        <v>42940</v>
      </c>
      <c r="AF26" s="331"/>
      <c r="AG26" s="182" t="s">
        <v>817</v>
      </c>
    </row>
    <row r="27" spans="1:35" s="141" customFormat="1" ht="47.25">
      <c r="A27" s="201">
        <v>22</v>
      </c>
      <c r="B27" s="204" t="s">
        <v>521</v>
      </c>
      <c r="C27" s="220">
        <v>41841</v>
      </c>
      <c r="D27" s="204">
        <v>274</v>
      </c>
      <c r="E27" s="269">
        <v>41866</v>
      </c>
      <c r="F27" s="221" t="s">
        <v>522</v>
      </c>
      <c r="G27" s="222">
        <v>3717495</v>
      </c>
      <c r="H27" s="222">
        <v>3717497</v>
      </c>
      <c r="I27" s="221" t="s">
        <v>523</v>
      </c>
      <c r="J27" s="223" t="s">
        <v>524</v>
      </c>
      <c r="K27" s="221" t="s">
        <v>525</v>
      </c>
      <c r="L27" s="224" t="s">
        <v>159</v>
      </c>
      <c r="M27" s="221" t="s">
        <v>526</v>
      </c>
      <c r="N27" s="264" t="s">
        <v>527</v>
      </c>
      <c r="O27" s="138"/>
      <c r="P27" s="234">
        <f t="shared" si="0"/>
        <v>26</v>
      </c>
      <c r="Q27" s="138">
        <v>18</v>
      </c>
      <c r="R27" s="138">
        <v>8</v>
      </c>
      <c r="S27" s="219" t="s">
        <v>89</v>
      </c>
      <c r="T27" s="204"/>
      <c r="U27" s="225"/>
      <c r="V27" s="273" t="s">
        <v>532</v>
      </c>
      <c r="W27" s="270">
        <v>41845</v>
      </c>
      <c r="X27" s="225">
        <v>41859</v>
      </c>
      <c r="Y27" s="227" t="s">
        <v>89</v>
      </c>
      <c r="Z27" s="219"/>
      <c r="AA27" s="228"/>
      <c r="AB27" s="319" t="s">
        <v>562</v>
      </c>
      <c r="AC27" s="229">
        <v>41863</v>
      </c>
      <c r="AD27" s="219" t="s">
        <v>451</v>
      </c>
      <c r="AE27" s="220">
        <v>42959</v>
      </c>
      <c r="AF27" s="331"/>
      <c r="AG27" s="182" t="s">
        <v>816</v>
      </c>
      <c r="AH27" s="8"/>
      <c r="AI27" s="8"/>
    </row>
    <row r="28" spans="1:35" s="8" customFormat="1" ht="47.25">
      <c r="A28" s="247">
        <v>21</v>
      </c>
      <c r="B28" s="235" t="s">
        <v>513</v>
      </c>
      <c r="C28" s="236">
        <v>41841</v>
      </c>
      <c r="D28" s="235">
        <v>276</v>
      </c>
      <c r="E28" s="265">
        <v>41866</v>
      </c>
      <c r="F28" s="239" t="s">
        <v>515</v>
      </c>
      <c r="G28" s="240">
        <v>3752564</v>
      </c>
      <c r="H28" s="240">
        <v>3752564</v>
      </c>
      <c r="I28" s="239" t="s">
        <v>194</v>
      </c>
      <c r="J28" s="241" t="s">
        <v>516</v>
      </c>
      <c r="K28" s="239" t="s">
        <v>517</v>
      </c>
      <c r="L28" s="242" t="s">
        <v>159</v>
      </c>
      <c r="M28" s="239" t="s">
        <v>518</v>
      </c>
      <c r="N28" s="266" t="s">
        <v>520</v>
      </c>
      <c r="O28" s="243"/>
      <c r="P28" s="244">
        <f t="shared" si="0"/>
        <v>8</v>
      </c>
      <c r="Q28" s="243">
        <v>8</v>
      </c>
      <c r="R28" s="243">
        <v>0</v>
      </c>
      <c r="S28" s="245" t="s">
        <v>89</v>
      </c>
      <c r="T28" s="235"/>
      <c r="U28" s="246"/>
      <c r="V28" s="279" t="s">
        <v>531</v>
      </c>
      <c r="W28" s="267">
        <v>41845</v>
      </c>
      <c r="X28" s="246">
        <v>41856</v>
      </c>
      <c r="Y28" s="247"/>
      <c r="Z28" s="245"/>
      <c r="AA28" s="248"/>
      <c r="AB28" s="323"/>
      <c r="AC28" s="268"/>
      <c r="AD28" s="245"/>
      <c r="AE28" s="236"/>
      <c r="AF28" s="335" t="s">
        <v>542</v>
      </c>
      <c r="AG28" s="185" t="s">
        <v>533</v>
      </c>
      <c r="AH28" s="141"/>
      <c r="AI28" s="141"/>
    </row>
    <row r="29" spans="1:33" ht="47.25">
      <c r="A29" s="201">
        <v>23</v>
      </c>
      <c r="B29" s="282" t="s">
        <v>534</v>
      </c>
      <c r="C29" s="270">
        <v>41859</v>
      </c>
      <c r="D29" s="283">
        <v>292</v>
      </c>
      <c r="E29" s="284" t="s">
        <v>535</v>
      </c>
      <c r="F29" s="285" t="s">
        <v>536</v>
      </c>
      <c r="G29" s="286" t="s">
        <v>537</v>
      </c>
      <c r="H29" s="287"/>
      <c r="I29" s="288" t="s">
        <v>538</v>
      </c>
      <c r="J29" s="289" t="s">
        <v>537</v>
      </c>
      <c r="K29" s="288" t="s">
        <v>538</v>
      </c>
      <c r="L29" s="290" t="s">
        <v>539</v>
      </c>
      <c r="M29" s="288" t="s">
        <v>540</v>
      </c>
      <c r="N29" s="291" t="s">
        <v>541</v>
      </c>
      <c r="O29" s="291"/>
      <c r="P29" s="292">
        <v>10</v>
      </c>
      <c r="Q29" s="291">
        <v>3</v>
      </c>
      <c r="R29" s="291">
        <v>7</v>
      </c>
      <c r="S29" s="282" t="s">
        <v>89</v>
      </c>
      <c r="T29" s="282"/>
      <c r="U29" s="282"/>
      <c r="V29" s="293" t="s">
        <v>559</v>
      </c>
      <c r="W29" s="294">
        <v>41864</v>
      </c>
      <c r="X29" s="295">
        <v>41866</v>
      </c>
      <c r="Y29" s="296" t="s">
        <v>89</v>
      </c>
      <c r="Z29" s="282"/>
      <c r="AA29" s="297"/>
      <c r="AB29" s="324" t="s">
        <v>563</v>
      </c>
      <c r="AC29" s="295">
        <v>41873</v>
      </c>
      <c r="AD29" s="219" t="s">
        <v>451</v>
      </c>
      <c r="AE29" s="270">
        <v>42969</v>
      </c>
      <c r="AF29" s="336"/>
      <c r="AG29" s="179" t="s">
        <v>816</v>
      </c>
    </row>
    <row r="30" spans="1:33" ht="63">
      <c r="A30" s="201">
        <v>24</v>
      </c>
      <c r="B30" s="282" t="s">
        <v>543</v>
      </c>
      <c r="C30" s="270">
        <v>41862</v>
      </c>
      <c r="D30" s="283">
        <v>299</v>
      </c>
      <c r="E30" s="284" t="s">
        <v>544</v>
      </c>
      <c r="F30" s="288" t="s">
        <v>545</v>
      </c>
      <c r="G30" s="287">
        <v>3566966</v>
      </c>
      <c r="H30" s="287">
        <v>3566988</v>
      </c>
      <c r="I30" s="288" t="s">
        <v>546</v>
      </c>
      <c r="J30" s="289" t="s">
        <v>547</v>
      </c>
      <c r="K30" s="288" t="s">
        <v>548</v>
      </c>
      <c r="L30" s="290" t="s">
        <v>159</v>
      </c>
      <c r="M30" s="285" t="s">
        <v>549</v>
      </c>
      <c r="N30" s="291" t="s">
        <v>550</v>
      </c>
      <c r="O30" s="291"/>
      <c r="P30" s="292">
        <v>63</v>
      </c>
      <c r="Q30" s="291">
        <v>54</v>
      </c>
      <c r="R30" s="291">
        <v>9</v>
      </c>
      <c r="S30" s="282" t="s">
        <v>89</v>
      </c>
      <c r="T30" s="282"/>
      <c r="U30" s="282"/>
      <c r="V30" s="293" t="s">
        <v>560</v>
      </c>
      <c r="W30" s="294">
        <v>41864</v>
      </c>
      <c r="X30" s="295">
        <v>41871</v>
      </c>
      <c r="Y30" s="296" t="s">
        <v>89</v>
      </c>
      <c r="Z30" s="282"/>
      <c r="AA30" s="297"/>
      <c r="AB30" s="324" t="s">
        <v>565</v>
      </c>
      <c r="AC30" s="295">
        <v>41873</v>
      </c>
      <c r="AD30" s="219" t="s">
        <v>451</v>
      </c>
      <c r="AE30" s="270">
        <v>42969</v>
      </c>
      <c r="AF30" s="336"/>
      <c r="AG30" s="179" t="s">
        <v>736</v>
      </c>
    </row>
    <row r="31" spans="1:33" ht="47.25">
      <c r="A31" s="201">
        <v>25</v>
      </c>
      <c r="B31" s="282" t="s">
        <v>551</v>
      </c>
      <c r="C31" s="270">
        <v>41864</v>
      </c>
      <c r="D31" s="283">
        <v>300</v>
      </c>
      <c r="E31" s="284" t="s">
        <v>552</v>
      </c>
      <c r="F31" s="285" t="s">
        <v>553</v>
      </c>
      <c r="G31" s="286">
        <v>3825220</v>
      </c>
      <c r="H31" s="287"/>
      <c r="I31" s="288" t="s">
        <v>554</v>
      </c>
      <c r="J31" s="289" t="s">
        <v>555</v>
      </c>
      <c r="K31" s="288" t="s">
        <v>556</v>
      </c>
      <c r="L31" s="290" t="s">
        <v>539</v>
      </c>
      <c r="M31" s="288" t="s">
        <v>557</v>
      </c>
      <c r="N31" s="291" t="s">
        <v>558</v>
      </c>
      <c r="O31" s="291"/>
      <c r="P31" s="292">
        <v>9</v>
      </c>
      <c r="Q31" s="291">
        <v>6</v>
      </c>
      <c r="R31" s="291">
        <v>3</v>
      </c>
      <c r="S31" s="282" t="s">
        <v>89</v>
      </c>
      <c r="T31" s="282"/>
      <c r="U31" s="282"/>
      <c r="V31" s="293" t="s">
        <v>561</v>
      </c>
      <c r="W31" s="294">
        <v>41864</v>
      </c>
      <c r="X31" s="295">
        <v>41870</v>
      </c>
      <c r="Y31" s="296" t="s">
        <v>89</v>
      </c>
      <c r="Z31" s="282"/>
      <c r="AA31" s="297"/>
      <c r="AB31" s="324" t="s">
        <v>564</v>
      </c>
      <c r="AC31" s="295">
        <v>41872</v>
      </c>
      <c r="AD31" s="219" t="s">
        <v>451</v>
      </c>
      <c r="AE31" s="270">
        <v>42968</v>
      </c>
      <c r="AF31" s="336"/>
      <c r="AG31" s="179" t="s">
        <v>815</v>
      </c>
    </row>
    <row r="32" spans="1:33" ht="47.25">
      <c r="A32" s="201">
        <v>26</v>
      </c>
      <c r="B32" s="282" t="s">
        <v>566</v>
      </c>
      <c r="C32" s="270">
        <v>41893</v>
      </c>
      <c r="D32" s="283">
        <v>335</v>
      </c>
      <c r="E32" s="299">
        <v>41920</v>
      </c>
      <c r="F32" s="285" t="s">
        <v>567</v>
      </c>
      <c r="G32" s="287">
        <v>3832864</v>
      </c>
      <c r="H32" s="287"/>
      <c r="I32" s="288" t="s">
        <v>568</v>
      </c>
      <c r="J32" s="289" t="s">
        <v>574</v>
      </c>
      <c r="K32" s="288" t="s">
        <v>569</v>
      </c>
      <c r="L32" s="290" t="s">
        <v>36</v>
      </c>
      <c r="M32" s="288" t="s">
        <v>570</v>
      </c>
      <c r="N32" s="291" t="s">
        <v>571</v>
      </c>
      <c r="O32" s="291"/>
      <c r="P32" s="292">
        <v>3</v>
      </c>
      <c r="Q32" s="291">
        <v>3</v>
      </c>
      <c r="R32" s="291">
        <v>0</v>
      </c>
      <c r="S32" s="282" t="s">
        <v>89</v>
      </c>
      <c r="T32" s="282"/>
      <c r="U32" s="282"/>
      <c r="V32" s="293" t="s">
        <v>572</v>
      </c>
      <c r="W32" s="294">
        <v>41904</v>
      </c>
      <c r="X32" s="295">
        <v>41906</v>
      </c>
      <c r="Y32" s="296" t="s">
        <v>89</v>
      </c>
      <c r="Z32" s="282"/>
      <c r="AA32" s="297"/>
      <c r="AB32" s="324" t="s">
        <v>573</v>
      </c>
      <c r="AC32" s="295">
        <v>41911</v>
      </c>
      <c r="AD32" s="219" t="s">
        <v>451</v>
      </c>
      <c r="AE32" s="270">
        <v>43003</v>
      </c>
      <c r="AF32" s="336"/>
      <c r="AG32" s="179" t="s">
        <v>815</v>
      </c>
    </row>
    <row r="33" spans="1:34" ht="47.25">
      <c r="A33" s="201">
        <v>27</v>
      </c>
      <c r="B33" s="282" t="s">
        <v>575</v>
      </c>
      <c r="C33" s="270">
        <v>41908</v>
      </c>
      <c r="D33" s="283">
        <v>353</v>
      </c>
      <c r="E33" s="299">
        <v>41935</v>
      </c>
      <c r="F33" s="285" t="s">
        <v>576</v>
      </c>
      <c r="G33" s="287">
        <v>986653814</v>
      </c>
      <c r="H33" s="287"/>
      <c r="I33" s="288" t="s">
        <v>577</v>
      </c>
      <c r="J33" s="289" t="s">
        <v>578</v>
      </c>
      <c r="K33" s="288" t="s">
        <v>579</v>
      </c>
      <c r="L33" s="290" t="s">
        <v>539</v>
      </c>
      <c r="M33" s="288" t="s">
        <v>580</v>
      </c>
      <c r="N33" s="291" t="s">
        <v>581</v>
      </c>
      <c r="O33" s="291"/>
      <c r="P33" s="292">
        <v>3</v>
      </c>
      <c r="Q33" s="291">
        <v>3</v>
      </c>
      <c r="R33" s="291">
        <v>0</v>
      </c>
      <c r="S33" s="282" t="s">
        <v>89</v>
      </c>
      <c r="T33" s="282"/>
      <c r="U33" s="282"/>
      <c r="V33" s="293" t="s">
        <v>589</v>
      </c>
      <c r="W33" s="294">
        <v>41914</v>
      </c>
      <c r="X33" s="295">
        <v>41929</v>
      </c>
      <c r="Y33" s="296" t="s">
        <v>89</v>
      </c>
      <c r="Z33" s="282"/>
      <c r="AA33" s="297"/>
      <c r="AB33" s="324" t="s">
        <v>601</v>
      </c>
      <c r="AC33" s="295">
        <v>41935</v>
      </c>
      <c r="AD33" s="219" t="s">
        <v>451</v>
      </c>
      <c r="AE33" s="270">
        <v>43031</v>
      </c>
      <c r="AF33" s="336"/>
      <c r="AG33" s="179" t="s">
        <v>815</v>
      </c>
      <c r="AH33" s="179" t="s">
        <v>615</v>
      </c>
    </row>
    <row r="34" spans="1:34" ht="47.25">
      <c r="A34" s="201">
        <v>28</v>
      </c>
      <c r="B34" s="282" t="s">
        <v>582</v>
      </c>
      <c r="C34" s="270">
        <v>41911</v>
      </c>
      <c r="D34" s="283">
        <v>355</v>
      </c>
      <c r="E34" s="300">
        <v>41936</v>
      </c>
      <c r="F34" s="285" t="s">
        <v>583</v>
      </c>
      <c r="G34" s="287">
        <v>3790811</v>
      </c>
      <c r="H34" s="287">
        <v>3790810</v>
      </c>
      <c r="I34" s="288" t="s">
        <v>584</v>
      </c>
      <c r="J34" s="289" t="s">
        <v>585</v>
      </c>
      <c r="K34" s="288" t="s">
        <v>586</v>
      </c>
      <c r="L34" s="290" t="s">
        <v>159</v>
      </c>
      <c r="M34" s="288" t="s">
        <v>587</v>
      </c>
      <c r="N34" s="291" t="s">
        <v>588</v>
      </c>
      <c r="O34" s="291" t="s">
        <v>597</v>
      </c>
      <c r="P34" s="292">
        <v>100</v>
      </c>
      <c r="Q34" s="291">
        <v>60</v>
      </c>
      <c r="R34" s="291">
        <v>40</v>
      </c>
      <c r="S34" s="282" t="s">
        <v>89</v>
      </c>
      <c r="T34" s="282"/>
      <c r="U34" s="282"/>
      <c r="V34" s="293" t="s">
        <v>590</v>
      </c>
      <c r="W34" s="294">
        <v>41914</v>
      </c>
      <c r="X34" s="295">
        <v>41921</v>
      </c>
      <c r="Y34" s="296" t="s">
        <v>89</v>
      </c>
      <c r="Z34" s="282"/>
      <c r="AA34" s="297"/>
      <c r="AB34" s="324" t="s">
        <v>600</v>
      </c>
      <c r="AC34" s="295">
        <v>41926</v>
      </c>
      <c r="AD34" s="282" t="s">
        <v>326</v>
      </c>
      <c r="AE34" s="270">
        <v>43022</v>
      </c>
      <c r="AF34" s="336"/>
      <c r="AG34" s="179" t="s">
        <v>817</v>
      </c>
      <c r="AH34" s="179" t="s">
        <v>616</v>
      </c>
    </row>
    <row r="35" spans="1:34" ht="39">
      <c r="A35" s="201">
        <v>29</v>
      </c>
      <c r="B35" s="282" t="s">
        <v>591</v>
      </c>
      <c r="C35" s="270">
        <v>41927</v>
      </c>
      <c r="D35" s="283">
        <v>382</v>
      </c>
      <c r="E35" s="299">
        <v>41956</v>
      </c>
      <c r="F35" s="285" t="s">
        <v>592</v>
      </c>
      <c r="G35" s="287">
        <v>3872565</v>
      </c>
      <c r="H35" s="287">
        <v>3871776</v>
      </c>
      <c r="I35" s="288" t="s">
        <v>593</v>
      </c>
      <c r="J35" s="289" t="s">
        <v>594</v>
      </c>
      <c r="K35" s="288" t="s">
        <v>595</v>
      </c>
      <c r="L35" s="290" t="s">
        <v>36</v>
      </c>
      <c r="M35" s="288" t="s">
        <v>393</v>
      </c>
      <c r="N35" s="291" t="s">
        <v>596</v>
      </c>
      <c r="O35" s="291"/>
      <c r="P35" s="292">
        <v>9</v>
      </c>
      <c r="Q35" s="291">
        <v>9</v>
      </c>
      <c r="R35" s="291">
        <v>0</v>
      </c>
      <c r="S35" s="282" t="s">
        <v>89</v>
      </c>
      <c r="T35" s="282"/>
      <c r="U35" s="282"/>
      <c r="V35" s="293" t="s">
        <v>598</v>
      </c>
      <c r="W35" s="294">
        <v>41929</v>
      </c>
      <c r="X35" s="295">
        <v>41948</v>
      </c>
      <c r="Y35" s="296" t="s">
        <v>89</v>
      </c>
      <c r="Z35" s="282"/>
      <c r="AA35" s="297"/>
      <c r="AB35" s="324" t="s">
        <v>607</v>
      </c>
      <c r="AC35" s="295">
        <v>41950</v>
      </c>
      <c r="AD35" s="282" t="s">
        <v>326</v>
      </c>
      <c r="AE35" s="270">
        <v>43046</v>
      </c>
      <c r="AF35" s="336"/>
      <c r="AG35" s="179" t="s">
        <v>815</v>
      </c>
      <c r="AH35" s="179" t="s">
        <v>615</v>
      </c>
    </row>
    <row r="36" spans="1:34" ht="47.25">
      <c r="A36" s="201">
        <v>30</v>
      </c>
      <c r="B36" s="282" t="s">
        <v>439</v>
      </c>
      <c r="C36" s="270">
        <v>41929</v>
      </c>
      <c r="D36" s="283">
        <v>391</v>
      </c>
      <c r="E36" s="299">
        <v>41957</v>
      </c>
      <c r="F36" s="253" t="s">
        <v>440</v>
      </c>
      <c r="G36" s="254">
        <v>3711156</v>
      </c>
      <c r="H36" s="254">
        <v>3741202</v>
      </c>
      <c r="I36" s="253" t="s">
        <v>441</v>
      </c>
      <c r="J36" s="255" t="s">
        <v>442</v>
      </c>
      <c r="K36" s="253" t="s">
        <v>443</v>
      </c>
      <c r="L36" s="256" t="s">
        <v>444</v>
      </c>
      <c r="M36" s="253" t="s">
        <v>445</v>
      </c>
      <c r="N36" s="257">
        <f>500+250</f>
        <v>750</v>
      </c>
      <c r="O36" s="257"/>
      <c r="P36" s="258">
        <f>Q36+R36</f>
        <v>6</v>
      </c>
      <c r="Q36" s="257">
        <v>4</v>
      </c>
      <c r="R36" s="257">
        <v>2</v>
      </c>
      <c r="S36" s="282" t="s">
        <v>89</v>
      </c>
      <c r="T36" s="282"/>
      <c r="U36" s="282"/>
      <c r="V36" s="298" t="s">
        <v>599</v>
      </c>
      <c r="W36" s="294">
        <v>41929</v>
      </c>
      <c r="X36" s="295">
        <v>41939</v>
      </c>
      <c r="Y36" s="296" t="s">
        <v>89</v>
      </c>
      <c r="Z36" s="282"/>
      <c r="AA36" s="297"/>
      <c r="AB36" s="324" t="s">
        <v>602</v>
      </c>
      <c r="AC36" s="295">
        <v>41942</v>
      </c>
      <c r="AD36" s="282" t="s">
        <v>326</v>
      </c>
      <c r="AE36" s="270">
        <v>43038</v>
      </c>
      <c r="AF36" s="336"/>
      <c r="AG36" s="179" t="s">
        <v>736</v>
      </c>
      <c r="AH36" s="186" t="s">
        <v>603</v>
      </c>
    </row>
    <row r="37" spans="1:34" s="163" customFormat="1" ht="63">
      <c r="A37" s="247">
        <v>31</v>
      </c>
      <c r="B37" s="301" t="s">
        <v>604</v>
      </c>
      <c r="C37" s="267"/>
      <c r="D37" s="302"/>
      <c r="E37" s="303"/>
      <c r="F37" s="304"/>
      <c r="G37" s="305"/>
      <c r="H37" s="305"/>
      <c r="I37" s="304"/>
      <c r="J37" s="306"/>
      <c r="K37" s="304"/>
      <c r="L37" s="306"/>
      <c r="M37" s="304"/>
      <c r="N37" s="307"/>
      <c r="O37" s="307"/>
      <c r="P37" s="308"/>
      <c r="Q37" s="307"/>
      <c r="R37" s="307"/>
      <c r="S37" s="301"/>
      <c r="T37" s="301"/>
      <c r="U37" s="301"/>
      <c r="V37" s="309" t="s">
        <v>605</v>
      </c>
      <c r="W37" s="310">
        <v>41940</v>
      </c>
      <c r="X37" s="311"/>
      <c r="Y37" s="312" t="s">
        <v>89</v>
      </c>
      <c r="Z37" s="301"/>
      <c r="AA37" s="311"/>
      <c r="AB37" s="325"/>
      <c r="AC37" s="311"/>
      <c r="AD37" s="301"/>
      <c r="AE37" s="313"/>
      <c r="AF37" s="337" t="s">
        <v>693</v>
      </c>
      <c r="AH37" s="187" t="s">
        <v>606</v>
      </c>
    </row>
    <row r="38" spans="1:35" s="163" customFormat="1" ht="47.25">
      <c r="A38" s="201">
        <v>32</v>
      </c>
      <c r="B38" s="282" t="s">
        <v>608</v>
      </c>
      <c r="C38" s="270">
        <v>41954</v>
      </c>
      <c r="D38" s="283">
        <v>420</v>
      </c>
      <c r="E38" s="299">
        <v>41983</v>
      </c>
      <c r="F38" s="285" t="s">
        <v>609</v>
      </c>
      <c r="G38" s="287">
        <v>3767627</v>
      </c>
      <c r="H38" s="287">
        <v>3767628</v>
      </c>
      <c r="I38" s="288" t="s">
        <v>614</v>
      </c>
      <c r="J38" s="289" t="s">
        <v>613</v>
      </c>
      <c r="K38" s="285" t="s">
        <v>610</v>
      </c>
      <c r="L38" s="290" t="s">
        <v>611</v>
      </c>
      <c r="M38" s="288" t="s">
        <v>832</v>
      </c>
      <c r="N38" s="291" t="s">
        <v>612</v>
      </c>
      <c r="O38" s="291"/>
      <c r="P38" s="292">
        <v>9</v>
      </c>
      <c r="Q38" s="291">
        <v>7</v>
      </c>
      <c r="R38" s="291">
        <v>2</v>
      </c>
      <c r="S38" s="282" t="s">
        <v>89</v>
      </c>
      <c r="T38" s="282"/>
      <c r="U38" s="282"/>
      <c r="V38" s="293" t="s">
        <v>625</v>
      </c>
      <c r="W38" s="294">
        <v>41962</v>
      </c>
      <c r="X38" s="295">
        <v>41968</v>
      </c>
      <c r="Y38" s="296" t="s">
        <v>89</v>
      </c>
      <c r="Z38" s="282"/>
      <c r="AA38" s="297"/>
      <c r="AB38" s="174" t="s">
        <v>643</v>
      </c>
      <c r="AC38" s="295">
        <v>41970</v>
      </c>
      <c r="AD38" s="282" t="s">
        <v>326</v>
      </c>
      <c r="AE38" s="270">
        <v>43066</v>
      </c>
      <c r="AF38" s="336"/>
      <c r="AG38" s="179" t="s">
        <v>817</v>
      </c>
      <c r="AH38" s="179" t="s">
        <v>616</v>
      </c>
      <c r="AI38"/>
    </row>
    <row r="39" spans="1:34" ht="78.75">
      <c r="A39" s="201">
        <v>33</v>
      </c>
      <c r="B39" s="282" t="s">
        <v>617</v>
      </c>
      <c r="C39" s="270">
        <v>41961</v>
      </c>
      <c r="D39" s="283">
        <v>430</v>
      </c>
      <c r="E39" s="299">
        <v>41990</v>
      </c>
      <c r="F39" s="285" t="s">
        <v>618</v>
      </c>
      <c r="G39" s="286" t="s">
        <v>619</v>
      </c>
      <c r="H39" s="287"/>
      <c r="I39" s="288" t="s">
        <v>644</v>
      </c>
      <c r="J39" s="289" t="s">
        <v>619</v>
      </c>
      <c r="K39" s="288" t="s">
        <v>620</v>
      </c>
      <c r="L39" s="290" t="s">
        <v>611</v>
      </c>
      <c r="M39" s="285" t="s">
        <v>621</v>
      </c>
      <c r="N39" s="291" t="s">
        <v>622</v>
      </c>
      <c r="O39" s="291" t="s">
        <v>623</v>
      </c>
      <c r="P39" s="292">
        <v>5</v>
      </c>
      <c r="Q39" s="291">
        <v>3</v>
      </c>
      <c r="R39" s="291">
        <v>2</v>
      </c>
      <c r="S39" s="282" t="s">
        <v>89</v>
      </c>
      <c r="T39" s="282"/>
      <c r="U39" s="282"/>
      <c r="V39" s="293" t="s">
        <v>624</v>
      </c>
      <c r="W39" s="294">
        <v>41962</v>
      </c>
      <c r="X39" s="295">
        <v>41968</v>
      </c>
      <c r="Y39" s="296"/>
      <c r="Z39" s="282"/>
      <c r="AA39" s="297"/>
      <c r="AB39" s="154" t="s">
        <v>642</v>
      </c>
      <c r="AC39" s="295">
        <v>41974</v>
      </c>
      <c r="AD39" s="282" t="s">
        <v>326</v>
      </c>
      <c r="AE39" s="270">
        <v>43070</v>
      </c>
      <c r="AF39" s="336"/>
      <c r="AG39" s="179" t="s">
        <v>815</v>
      </c>
      <c r="AH39" s="188" t="s">
        <v>645</v>
      </c>
    </row>
    <row r="40" spans="1:33" ht="39">
      <c r="A40" s="201">
        <v>34</v>
      </c>
      <c r="B40" s="282" t="s">
        <v>626</v>
      </c>
      <c r="C40" s="270">
        <v>41971</v>
      </c>
      <c r="D40" s="283">
        <v>452</v>
      </c>
      <c r="E40" s="299">
        <v>41999</v>
      </c>
      <c r="F40" s="285" t="s">
        <v>627</v>
      </c>
      <c r="G40" s="287">
        <v>3823586</v>
      </c>
      <c r="H40" s="287"/>
      <c r="I40" s="288" t="s">
        <v>628</v>
      </c>
      <c r="J40" s="289" t="s">
        <v>629</v>
      </c>
      <c r="K40" s="288" t="s">
        <v>630</v>
      </c>
      <c r="L40" s="290" t="s">
        <v>539</v>
      </c>
      <c r="M40" s="288" t="s">
        <v>631</v>
      </c>
      <c r="N40" s="291" t="s">
        <v>632</v>
      </c>
      <c r="O40" s="291"/>
      <c r="P40" s="292">
        <v>3</v>
      </c>
      <c r="Q40" s="291">
        <v>3</v>
      </c>
      <c r="R40" s="291">
        <v>0</v>
      </c>
      <c r="S40" s="282" t="s">
        <v>89</v>
      </c>
      <c r="T40" s="282"/>
      <c r="U40" s="282"/>
      <c r="V40" s="293" t="s">
        <v>646</v>
      </c>
      <c r="W40" s="294">
        <v>41978</v>
      </c>
      <c r="X40" s="295">
        <v>41991</v>
      </c>
      <c r="Y40" s="296"/>
      <c r="Z40" s="282"/>
      <c r="AA40" s="297"/>
      <c r="AB40" s="154" t="s">
        <v>652</v>
      </c>
      <c r="AC40" s="295">
        <v>41997</v>
      </c>
      <c r="AD40" s="282"/>
      <c r="AE40" s="314"/>
      <c r="AF40" s="338"/>
      <c r="AG40" s="179" t="s">
        <v>817</v>
      </c>
    </row>
    <row r="41" spans="1:33" ht="47.25">
      <c r="A41" s="201">
        <v>35</v>
      </c>
      <c r="B41" s="282" t="s">
        <v>637</v>
      </c>
      <c r="C41" s="270">
        <v>41971</v>
      </c>
      <c r="D41" s="283">
        <v>453</v>
      </c>
      <c r="E41" s="299">
        <v>41999</v>
      </c>
      <c r="F41" s="285" t="s">
        <v>638</v>
      </c>
      <c r="G41" s="286" t="s">
        <v>639</v>
      </c>
      <c r="H41" s="287"/>
      <c r="I41" s="288" t="s">
        <v>640</v>
      </c>
      <c r="J41" s="289" t="s">
        <v>639</v>
      </c>
      <c r="K41" s="288" t="s">
        <v>254</v>
      </c>
      <c r="L41" s="290" t="s">
        <v>539</v>
      </c>
      <c r="M41" s="288" t="s">
        <v>335</v>
      </c>
      <c r="N41" s="291" t="s">
        <v>641</v>
      </c>
      <c r="O41" s="291"/>
      <c r="P41" s="292">
        <v>3</v>
      </c>
      <c r="Q41" s="291">
        <v>3</v>
      </c>
      <c r="R41" s="291">
        <v>0</v>
      </c>
      <c r="S41" s="282" t="s">
        <v>89</v>
      </c>
      <c r="T41" s="282"/>
      <c r="U41" s="282"/>
      <c r="V41" s="293" t="s">
        <v>647</v>
      </c>
      <c r="W41" s="294">
        <v>41978</v>
      </c>
      <c r="X41" s="295">
        <v>41995</v>
      </c>
      <c r="Y41" s="296"/>
      <c r="Z41" s="282"/>
      <c r="AA41" s="297"/>
      <c r="AB41" s="154" t="s">
        <v>662</v>
      </c>
      <c r="AC41" s="295">
        <v>41999</v>
      </c>
      <c r="AD41" s="282" t="s">
        <v>451</v>
      </c>
      <c r="AE41" s="314"/>
      <c r="AF41" s="338"/>
      <c r="AG41" s="179" t="s">
        <v>817</v>
      </c>
    </row>
    <row r="42" spans="1:35" ht="68.25">
      <c r="A42" s="247">
        <v>36</v>
      </c>
      <c r="B42" s="301" t="s">
        <v>648</v>
      </c>
      <c r="C42" s="267">
        <v>41982</v>
      </c>
      <c r="D42" s="302">
        <v>471</v>
      </c>
      <c r="E42" s="303">
        <v>42009</v>
      </c>
      <c r="F42" s="315" t="s">
        <v>649</v>
      </c>
      <c r="G42" s="305">
        <v>3731732</v>
      </c>
      <c r="H42" s="305">
        <v>3738739</v>
      </c>
      <c r="I42" s="239" t="s">
        <v>312</v>
      </c>
      <c r="J42" s="241" t="s">
        <v>313</v>
      </c>
      <c r="K42" s="239" t="s">
        <v>314</v>
      </c>
      <c r="L42" s="306" t="s">
        <v>611</v>
      </c>
      <c r="M42" s="315" t="s">
        <v>650</v>
      </c>
      <c r="N42" s="307" t="s">
        <v>651</v>
      </c>
      <c r="O42" s="307"/>
      <c r="P42" s="308">
        <v>5</v>
      </c>
      <c r="Q42" s="307">
        <v>3</v>
      </c>
      <c r="R42" s="307">
        <v>2</v>
      </c>
      <c r="S42" s="301" t="s">
        <v>89</v>
      </c>
      <c r="T42" s="301"/>
      <c r="U42" s="301"/>
      <c r="V42" s="316"/>
      <c r="W42" s="317"/>
      <c r="X42" s="311"/>
      <c r="Y42" s="312"/>
      <c r="Z42" s="301"/>
      <c r="AA42" s="311"/>
      <c r="AB42" s="325"/>
      <c r="AC42" s="311"/>
      <c r="AD42" s="301"/>
      <c r="AE42" s="313"/>
      <c r="AF42" s="190" t="s">
        <v>653</v>
      </c>
      <c r="AG42" s="189"/>
      <c r="AH42" s="163"/>
      <c r="AI42" s="163"/>
    </row>
  </sheetData>
  <sheetProtection/>
  <mergeCells count="21">
    <mergeCell ref="P4:Q4"/>
    <mergeCell ref="A1:AD1"/>
    <mergeCell ref="A2:AD2"/>
    <mergeCell ref="A4:A6"/>
    <mergeCell ref="B4:B6"/>
    <mergeCell ref="C4:C6"/>
    <mergeCell ref="S4:U4"/>
    <mergeCell ref="D4:D6"/>
    <mergeCell ref="X4:X6"/>
    <mergeCell ref="AC4:AC6"/>
    <mergeCell ref="E4:E6"/>
    <mergeCell ref="AG4:AG6"/>
    <mergeCell ref="S5:S6"/>
    <mergeCell ref="T5:U5"/>
    <mergeCell ref="Y5:Y6"/>
    <mergeCell ref="Z5:AA5"/>
    <mergeCell ref="AE4:AE6"/>
    <mergeCell ref="AF4:AF6"/>
    <mergeCell ref="AD4:AD6"/>
    <mergeCell ref="AB4:AB6"/>
    <mergeCell ref="Y4:AA4"/>
  </mergeCells>
  <hyperlinks>
    <hyperlink ref="V7" r:id="rId1" display="192/QĐ-SCT"/>
    <hyperlink ref="AB7" r:id="rId2" display="01/2014/QLCN/GCNATTP-SCT"/>
    <hyperlink ref="V8" r:id="rId3" display="15/QĐ-SCT"/>
    <hyperlink ref="V9" r:id="rId4" display="20/QĐ-SCT"/>
    <hyperlink ref="AB9" r:id="rId5" display="02/2014/QLCN/GCNATTP-SCT"/>
    <hyperlink ref="AB8" r:id="rId6" display="02/2014/QLCN/GCNATTP-SCT"/>
    <hyperlink ref="V10" r:id="rId7" display="22/QĐ-SCT"/>
    <hyperlink ref="AB10" r:id="rId8" display="04/2014/QLCN/GCNATTP-SCT"/>
    <hyperlink ref="V11" r:id="rId9" display="28/QĐ-SCT"/>
    <hyperlink ref="V12" r:id="rId10" display="29/QĐ-SCT"/>
    <hyperlink ref="V13" r:id="rId11" display="34/QĐ-SCT"/>
    <hyperlink ref="AB11" r:id="rId12" display="05/2014/QLCN/GCNATTP-SCT"/>
    <hyperlink ref="AB12" r:id="rId13" display="06/2014/QLCN/GCNATTP-SCT"/>
    <hyperlink ref="AB13" r:id="rId14" display="07/2014/QLCN/GCNATTP-SCT"/>
    <hyperlink ref="V14" r:id="rId15" display="55/SCT-QLCN"/>
    <hyperlink ref="V15" r:id="rId16" display="58/SCT-QLCN"/>
    <hyperlink ref="V16" r:id="rId17" display="56/QĐ-SCT"/>
    <hyperlink ref="V17" r:id="rId18" display="57/SCT-QLCN"/>
    <hyperlink ref="AB14" r:id="rId19" display="08/2014/QLCN/GCNATTP-SCT"/>
    <hyperlink ref="AB16" r:id="rId20" display="09/2014/QLCN/GCNATTP-SCT"/>
    <hyperlink ref="V18" r:id="rId21" display="66/QĐ-SCT"/>
    <hyperlink ref="V19" r:id="rId22" display="65/QĐ-SCT"/>
    <hyperlink ref="AB18" r:id="rId23" display="10/2014/QLCN/GCNATTP-SCT"/>
    <hyperlink ref="AB17" r:id="rId24" display="11/2014/QLCN/GCNATTP-SCT"/>
    <hyperlink ref="AB15" r:id="rId25" display="12/2014/QLCN/GCNATTP-SCT"/>
    <hyperlink ref="T20" r:id="rId26" display="438/SCT-QLCN"/>
    <hyperlink ref="V22" r:id="rId27" display="111/QĐ-SCT"/>
    <hyperlink ref="AB21" r:id="rId28" display="13/2014/QLCN/GCNATTP-SCT"/>
    <hyperlink ref="AB22" r:id="rId29" display="14/2014/QLCN/GCNATTP-SCT"/>
    <hyperlink ref="AB24" r:id="rId30" display="15/2014/QLCN/GCNATTP-SCT"/>
    <hyperlink ref="AB23" r:id="rId31" display="16/2014/QLCN/GCNATTP-SCT"/>
    <hyperlink ref="V25" r:id="rId32" display="128/QĐ-SCT"/>
    <hyperlink ref="V26" r:id="rId33" display="129/QĐ-SCT"/>
    <hyperlink ref="AB25" r:id="rId34" display="17/2014/QLCN/GCNATTP-SCT"/>
    <hyperlink ref="AB26" r:id="rId35" display="18/2014/QLCN/GCNATTP-SCT"/>
    <hyperlink ref="AF22" r:id="rId36" display="cấp lại 19 /2014"/>
    <hyperlink ref="V28" r:id="rId37" display="137/QĐ-SCT"/>
    <hyperlink ref="V27" r:id="rId38" display="138/QĐ-SCT"/>
    <hyperlink ref="V29" r:id="rId39" display="141/QĐ-SCT"/>
    <hyperlink ref="AB27" r:id="rId40" display="19A/2014/QLCN/GCNATTP-SCT"/>
    <hyperlink ref="AB29" r:id="rId41" display="20/2014/QLCN/GCNATTP-SCT"/>
    <hyperlink ref="AB34:AB35" r:id="rId42" display="20/2014/QLCN/GCNATTP-SCT"/>
    <hyperlink ref="AB30" r:id="rId43" display="21/2014/QLCN/GCNATTP-SCT"/>
    <hyperlink ref="AB31" r:id="rId44" display="22/2014/QLCN/GCNATTP-SCT"/>
    <hyperlink ref="V32" r:id="rId45" display="210/QĐ-SCT"/>
    <hyperlink ref="V31" r:id="rId46" display="148/QD-SCT"/>
    <hyperlink ref="V30" r:id="rId47" display="149/QĐ-SCT"/>
    <hyperlink ref="AB32" r:id="rId48" display="23/2014/QLCN/GCNATTP-SCT"/>
    <hyperlink ref="V33" r:id="rId49" display="219/QĐ-SCT"/>
    <hyperlink ref="V34" r:id="rId50" display="220/QĐ-SCT"/>
    <hyperlink ref="V35" r:id="rId51" display="231/QĐ-SCT"/>
    <hyperlink ref="V36" r:id="rId52" display="230/QĐ-SCT"/>
    <hyperlink ref="AB34" r:id="rId53" display="24/2014/QLCN/GCNATTP-SCT"/>
    <hyperlink ref="AB33" r:id="rId54" display="25/2014/QLCN/GCNATTP-SCT"/>
    <hyperlink ref="AB36" r:id="rId55" display="26/2014/QLCN/GCNATTP-SCT"/>
    <hyperlink ref="V37" r:id="rId56" display="234/QĐ-SCT"/>
    <hyperlink ref="AB35" r:id="rId57" display="27/2014/QLCN/GCNATTP-SCT"/>
    <hyperlink ref="V39" r:id="rId58" display="240/QĐ-SCT"/>
    <hyperlink ref="V38" r:id="rId59" display="241/QD-SCT"/>
    <hyperlink ref="V40" r:id="rId60" display="248/QĐ-SCT"/>
    <hyperlink ref="V41" r:id="rId61" display="249/QĐ-SCT"/>
  </hyperlinks>
  <printOptions/>
  <pageMargins left="0.1968503937007874" right="0.15748031496062992" top="0.7480314960629921" bottom="0.35433070866141736" header="0.5118110236220472" footer="0.11811023622047245"/>
  <pageSetup horizontalDpi="600" verticalDpi="600" orientation="landscape" paperSize="9" r:id="rId62"/>
  <headerFooter differentFirst="1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zoomScale="90" zoomScaleNormal="90" workbookViewId="0" topLeftCell="A1">
      <pane xSplit="2" ySplit="6" topLeftCell="I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31" sqref="AE31"/>
    </sheetView>
  </sheetViews>
  <sheetFormatPr defaultColWidth="9.140625" defaultRowHeight="12.75"/>
  <cols>
    <col min="1" max="1" width="4.421875" style="1" bestFit="1" customWidth="1"/>
    <col min="2" max="2" width="16.7109375" style="10" customWidth="1"/>
    <col min="3" max="3" width="11.7109375" style="11" customWidth="1"/>
    <col min="4" max="4" width="28.00390625" style="44" customWidth="1"/>
    <col min="5" max="5" width="14.00390625" style="29" customWidth="1"/>
    <col min="6" max="6" width="12.7109375" style="29" customWidth="1"/>
    <col min="7" max="7" width="26.8515625" style="44" customWidth="1"/>
    <col min="8" max="8" width="15.00390625" style="28" customWidth="1"/>
    <col min="9" max="9" width="21.140625" style="44" customWidth="1"/>
    <col min="10" max="10" width="11.7109375" style="28" customWidth="1"/>
    <col min="11" max="11" width="34.28125" style="44" customWidth="1"/>
    <col min="12" max="12" width="17.8515625" style="22" hidden="1" customWidth="1"/>
    <col min="13" max="13" width="11.7109375" style="21" hidden="1" customWidth="1"/>
    <col min="14" max="15" width="11.7109375" style="22" hidden="1" customWidth="1"/>
    <col min="16" max="16" width="4.7109375" style="10" hidden="1" customWidth="1"/>
    <col min="17" max="17" width="11.28125" style="10" hidden="1" customWidth="1"/>
    <col min="18" max="18" width="10.00390625" style="10" hidden="1" customWidth="1"/>
    <col min="19" max="19" width="13.28125" style="17" hidden="1" customWidth="1"/>
    <col min="20" max="20" width="11.7109375" style="18" hidden="1" customWidth="1"/>
    <col min="21" max="21" width="11.7109375" style="0" hidden="1" customWidth="1"/>
    <col min="22" max="22" width="4.7109375" style="51" hidden="1" customWidth="1"/>
    <col min="23" max="23" width="9.421875" style="10" hidden="1" customWidth="1"/>
    <col min="24" max="24" width="9.57421875" style="0" hidden="1" customWidth="1"/>
    <col min="25" max="26" width="11.7109375" style="0" customWidth="1"/>
    <col min="27" max="27" width="10.00390625" style="10" customWidth="1"/>
    <col min="28" max="28" width="11.7109375" style="61" customWidth="1"/>
    <col min="29" max="29" width="6.57421875" style="0" customWidth="1"/>
    <col min="30" max="30" width="14.57421875" style="0" bestFit="1" customWidth="1"/>
    <col min="31" max="31" width="17.8515625" style="0" bestFit="1" customWidth="1"/>
  </cols>
  <sheetData>
    <row r="1" spans="1:28" ht="30.75" customHeight="1">
      <c r="A1" s="507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60"/>
    </row>
    <row r="2" spans="1:28" ht="20.25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60"/>
    </row>
    <row r="3" ht="15.75">
      <c r="Z3" s="2" t="s">
        <v>330</v>
      </c>
    </row>
    <row r="4" spans="1:29" s="3" customFormat="1" ht="46.5" customHeight="1">
      <c r="A4" s="502" t="s">
        <v>0</v>
      </c>
      <c r="B4" s="502" t="s">
        <v>2</v>
      </c>
      <c r="C4" s="508" t="s">
        <v>3</v>
      </c>
      <c r="D4" s="25" t="s">
        <v>31</v>
      </c>
      <c r="E4" s="26" t="s">
        <v>32</v>
      </c>
      <c r="F4" s="26" t="s">
        <v>33</v>
      </c>
      <c r="G4" s="25" t="s">
        <v>34</v>
      </c>
      <c r="H4" s="25" t="s">
        <v>32</v>
      </c>
      <c r="I4" s="25" t="s">
        <v>36</v>
      </c>
      <c r="J4" s="25" t="s">
        <v>37</v>
      </c>
      <c r="K4" s="12" t="s">
        <v>24</v>
      </c>
      <c r="L4" s="20" t="s">
        <v>123</v>
      </c>
      <c r="M4" s="516" t="s">
        <v>26</v>
      </c>
      <c r="N4" s="517"/>
      <c r="O4" s="42"/>
      <c r="P4" s="502" t="s">
        <v>4</v>
      </c>
      <c r="Q4" s="502"/>
      <c r="R4" s="502"/>
      <c r="S4" s="12" t="s">
        <v>9</v>
      </c>
      <c r="T4" s="12" t="s">
        <v>11</v>
      </c>
      <c r="U4" s="502" t="s">
        <v>10</v>
      </c>
      <c r="V4" s="502" t="s">
        <v>12</v>
      </c>
      <c r="W4" s="502"/>
      <c r="X4" s="502"/>
      <c r="Y4" s="506" t="s">
        <v>15</v>
      </c>
      <c r="Z4" s="506" t="s">
        <v>16</v>
      </c>
      <c r="AA4" s="502" t="s">
        <v>17</v>
      </c>
      <c r="AB4" s="513" t="s">
        <v>40</v>
      </c>
      <c r="AC4" s="502" t="s">
        <v>1</v>
      </c>
    </row>
    <row r="5" spans="1:29" s="3" customFormat="1" ht="15.75">
      <c r="A5" s="502"/>
      <c r="B5" s="502"/>
      <c r="C5" s="508"/>
      <c r="D5" s="45" t="s">
        <v>20</v>
      </c>
      <c r="E5" s="46" t="s">
        <v>20</v>
      </c>
      <c r="F5" s="46" t="s">
        <v>20</v>
      </c>
      <c r="G5" s="47" t="s">
        <v>20</v>
      </c>
      <c r="H5" s="47" t="s">
        <v>20</v>
      </c>
      <c r="I5" s="47" t="s">
        <v>20</v>
      </c>
      <c r="J5" s="47" t="s">
        <v>20</v>
      </c>
      <c r="K5" s="45" t="s">
        <v>20</v>
      </c>
      <c r="L5" s="47" t="s">
        <v>20</v>
      </c>
      <c r="M5" s="45" t="s">
        <v>20</v>
      </c>
      <c r="N5" s="47" t="s">
        <v>20</v>
      </c>
      <c r="O5" s="47" t="s">
        <v>20</v>
      </c>
      <c r="P5" s="502" t="s">
        <v>5</v>
      </c>
      <c r="Q5" s="502" t="s">
        <v>6</v>
      </c>
      <c r="R5" s="502"/>
      <c r="S5" s="45" t="s">
        <v>20</v>
      </c>
      <c r="T5" s="45" t="s">
        <v>20</v>
      </c>
      <c r="U5" s="502"/>
      <c r="V5" s="502" t="s">
        <v>13</v>
      </c>
      <c r="W5" s="502" t="s">
        <v>14</v>
      </c>
      <c r="X5" s="502"/>
      <c r="Y5" s="506"/>
      <c r="Z5" s="506"/>
      <c r="AA5" s="502"/>
      <c r="AB5" s="514"/>
      <c r="AC5" s="502"/>
    </row>
    <row r="6" spans="1:29" s="3" customFormat="1" ht="15.75">
      <c r="A6" s="502"/>
      <c r="B6" s="502"/>
      <c r="C6" s="508"/>
      <c r="D6" s="25"/>
      <c r="E6" s="26"/>
      <c r="F6" s="26"/>
      <c r="G6" s="25"/>
      <c r="H6" s="25"/>
      <c r="I6" s="25"/>
      <c r="J6" s="25"/>
      <c r="K6" s="25"/>
      <c r="L6" s="20"/>
      <c r="M6" s="20" t="s">
        <v>30</v>
      </c>
      <c r="N6" s="20" t="s">
        <v>27</v>
      </c>
      <c r="O6" s="20" t="s">
        <v>28</v>
      </c>
      <c r="P6" s="502"/>
      <c r="Q6" s="48" t="s">
        <v>7</v>
      </c>
      <c r="R6" s="48" t="s">
        <v>8</v>
      </c>
      <c r="S6" s="12"/>
      <c r="T6" s="12"/>
      <c r="U6" s="502"/>
      <c r="V6" s="502"/>
      <c r="W6" s="43" t="s">
        <v>7</v>
      </c>
      <c r="X6" s="41" t="s">
        <v>8</v>
      </c>
      <c r="Y6" s="506"/>
      <c r="Z6" s="506"/>
      <c r="AA6" s="502"/>
      <c r="AB6" s="515"/>
      <c r="AC6" s="502"/>
    </row>
    <row r="7" spans="1:31" s="128" customFormat="1" ht="47.25">
      <c r="A7" s="4">
        <v>1</v>
      </c>
      <c r="B7" s="9" t="s">
        <v>169</v>
      </c>
      <c r="C7" s="6" t="s">
        <v>21</v>
      </c>
      <c r="D7" s="16" t="s">
        <v>41</v>
      </c>
      <c r="E7" s="30">
        <v>3631811</v>
      </c>
      <c r="F7" s="30">
        <v>3631810</v>
      </c>
      <c r="G7" s="16" t="s">
        <v>765</v>
      </c>
      <c r="H7" s="31" t="s">
        <v>766</v>
      </c>
      <c r="I7" s="16" t="s">
        <v>42</v>
      </c>
      <c r="J7" s="16" t="s">
        <v>43</v>
      </c>
      <c r="K7" s="16" t="s">
        <v>25</v>
      </c>
      <c r="L7" s="24">
        <v>9700</v>
      </c>
      <c r="M7" s="23">
        <f aca="true" t="shared" si="0" ref="M7:M12">N7+O7</f>
        <v>241</v>
      </c>
      <c r="N7" s="24">
        <v>212</v>
      </c>
      <c r="O7" s="24">
        <v>29</v>
      </c>
      <c r="P7" s="5"/>
      <c r="Q7" s="32">
        <v>41283</v>
      </c>
      <c r="R7" s="5"/>
      <c r="S7" s="57" t="s">
        <v>88</v>
      </c>
      <c r="T7" s="16">
        <v>41291</v>
      </c>
      <c r="U7" s="7">
        <v>41296</v>
      </c>
      <c r="V7" s="4" t="s">
        <v>89</v>
      </c>
      <c r="W7" s="5"/>
      <c r="X7" s="19"/>
      <c r="Y7" s="53" t="s">
        <v>90</v>
      </c>
      <c r="Z7" s="52">
        <v>41299</v>
      </c>
      <c r="AA7" s="5" t="s">
        <v>91</v>
      </c>
      <c r="AB7" s="6">
        <v>42394</v>
      </c>
      <c r="AC7" s="19"/>
      <c r="AD7" s="8" t="s">
        <v>815</v>
      </c>
      <c r="AE7" s="8"/>
    </row>
    <row r="8" spans="1:31" s="128" customFormat="1" ht="47.25">
      <c r="A8" s="4">
        <v>2</v>
      </c>
      <c r="B8" s="9" t="s">
        <v>22</v>
      </c>
      <c r="C8" s="6" t="s">
        <v>23</v>
      </c>
      <c r="D8" s="16" t="s">
        <v>35</v>
      </c>
      <c r="E8" s="30">
        <v>3790540</v>
      </c>
      <c r="F8" s="30">
        <v>3790542</v>
      </c>
      <c r="G8" s="16" t="s">
        <v>44</v>
      </c>
      <c r="H8" s="31" t="s">
        <v>93</v>
      </c>
      <c r="I8" s="16" t="s">
        <v>38</v>
      </c>
      <c r="J8" s="16" t="s">
        <v>39</v>
      </c>
      <c r="K8" s="16" t="s">
        <v>29</v>
      </c>
      <c r="L8" s="24">
        <f>40*12</f>
        <v>480</v>
      </c>
      <c r="M8" s="23">
        <f t="shared" si="0"/>
        <v>200</v>
      </c>
      <c r="N8" s="24">
        <v>137</v>
      </c>
      <c r="O8" s="24">
        <v>63</v>
      </c>
      <c r="P8" s="7"/>
      <c r="Q8" s="32">
        <v>41284</v>
      </c>
      <c r="R8" s="9"/>
      <c r="S8" s="57" t="s">
        <v>94</v>
      </c>
      <c r="T8" s="16">
        <v>41291</v>
      </c>
      <c r="U8" s="7">
        <v>41296</v>
      </c>
      <c r="V8" s="4" t="s">
        <v>89</v>
      </c>
      <c r="W8" s="5"/>
      <c r="X8" s="19"/>
      <c r="Y8" s="53" t="s">
        <v>95</v>
      </c>
      <c r="Z8" s="52">
        <v>41299</v>
      </c>
      <c r="AA8" s="5" t="s">
        <v>91</v>
      </c>
      <c r="AB8" s="6">
        <v>42394</v>
      </c>
      <c r="AC8" s="19"/>
      <c r="AD8" s="8" t="s">
        <v>815</v>
      </c>
      <c r="AE8" s="387" t="s">
        <v>821</v>
      </c>
    </row>
    <row r="9" spans="1:29" s="87" customFormat="1" ht="36" hidden="1">
      <c r="A9" s="74"/>
      <c r="B9" s="73" t="s">
        <v>280</v>
      </c>
      <c r="C9" s="65">
        <v>41591</v>
      </c>
      <c r="D9" s="75" t="s">
        <v>281</v>
      </c>
      <c r="E9" s="76">
        <v>3859766</v>
      </c>
      <c r="F9" s="76"/>
      <c r="G9" s="75" t="s">
        <v>282</v>
      </c>
      <c r="H9" s="77" t="s">
        <v>283</v>
      </c>
      <c r="I9" s="75" t="s">
        <v>284</v>
      </c>
      <c r="J9" s="78"/>
      <c r="K9" s="75" t="s">
        <v>285</v>
      </c>
      <c r="L9" s="79" t="s">
        <v>292</v>
      </c>
      <c r="M9" s="80">
        <f t="shared" si="0"/>
        <v>5</v>
      </c>
      <c r="N9" s="79">
        <v>3</v>
      </c>
      <c r="O9" s="79">
        <v>2</v>
      </c>
      <c r="P9" s="81"/>
      <c r="Q9" s="82"/>
      <c r="R9" s="83"/>
      <c r="S9" s="89"/>
      <c r="T9" s="75"/>
      <c r="U9" s="83"/>
      <c r="V9" s="74"/>
      <c r="W9" s="82"/>
      <c r="X9" s="85"/>
      <c r="Y9" s="69" t="s">
        <v>293</v>
      </c>
      <c r="Z9" s="64"/>
      <c r="AA9" s="81"/>
      <c r="AB9" s="86"/>
      <c r="AC9" s="85"/>
    </row>
    <row r="10" spans="1:32" s="128" customFormat="1" ht="47.25">
      <c r="A10" s="4">
        <v>3</v>
      </c>
      <c r="B10" s="5" t="s">
        <v>96</v>
      </c>
      <c r="C10" s="6" t="s">
        <v>119</v>
      </c>
      <c r="D10" s="16" t="s">
        <v>136</v>
      </c>
      <c r="E10" s="27">
        <v>3752947</v>
      </c>
      <c r="F10" s="27">
        <v>3737336</v>
      </c>
      <c r="G10" s="16" t="s">
        <v>99</v>
      </c>
      <c r="H10" s="49" t="s">
        <v>100</v>
      </c>
      <c r="I10" s="16" t="s">
        <v>97</v>
      </c>
      <c r="J10" s="15"/>
      <c r="K10" s="16" t="s">
        <v>98</v>
      </c>
      <c r="L10" s="24">
        <f>25*12</f>
        <v>300</v>
      </c>
      <c r="M10" s="23">
        <f t="shared" si="0"/>
        <v>6</v>
      </c>
      <c r="N10" s="24">
        <v>6</v>
      </c>
      <c r="O10" s="24"/>
      <c r="P10" s="5"/>
      <c r="Q10" s="7">
        <v>41327</v>
      </c>
      <c r="R10" s="5"/>
      <c r="S10" s="58" t="s">
        <v>117</v>
      </c>
      <c r="T10" s="16">
        <v>41334</v>
      </c>
      <c r="U10" s="7">
        <v>41337</v>
      </c>
      <c r="V10" s="4" t="s">
        <v>89</v>
      </c>
      <c r="W10" s="5"/>
      <c r="X10" s="19"/>
      <c r="Y10" s="53" t="s">
        <v>125</v>
      </c>
      <c r="Z10" s="52">
        <v>41341</v>
      </c>
      <c r="AA10" s="5" t="s">
        <v>91</v>
      </c>
      <c r="AB10" s="6">
        <v>42437</v>
      </c>
      <c r="AC10" s="19"/>
      <c r="AD10" s="8" t="s">
        <v>816</v>
      </c>
      <c r="AE10" s="387" t="s">
        <v>823</v>
      </c>
      <c r="AF10" s="415" t="s">
        <v>829</v>
      </c>
    </row>
    <row r="11" spans="1:31" s="8" customFormat="1" ht="47.25">
      <c r="A11" s="4">
        <v>4</v>
      </c>
      <c r="B11" s="5" t="s">
        <v>118</v>
      </c>
      <c r="C11" s="6">
        <v>41334</v>
      </c>
      <c r="D11" s="16" t="s">
        <v>120</v>
      </c>
      <c r="E11" s="27">
        <v>3826168</v>
      </c>
      <c r="F11" s="27">
        <v>3826172</v>
      </c>
      <c r="G11" s="16" t="s">
        <v>126</v>
      </c>
      <c r="H11" s="49" t="s">
        <v>121</v>
      </c>
      <c r="I11" s="16" t="s">
        <v>122</v>
      </c>
      <c r="J11" s="15"/>
      <c r="K11" s="16" t="s">
        <v>124</v>
      </c>
      <c r="L11" s="24">
        <v>900</v>
      </c>
      <c r="M11" s="23">
        <f t="shared" si="0"/>
        <v>35</v>
      </c>
      <c r="N11" s="24">
        <v>18</v>
      </c>
      <c r="O11" s="24">
        <v>17</v>
      </c>
      <c r="P11" s="5" t="s">
        <v>89</v>
      </c>
      <c r="Q11" s="9"/>
      <c r="R11" s="5"/>
      <c r="S11" s="57" t="s">
        <v>127</v>
      </c>
      <c r="T11" s="16">
        <v>41341</v>
      </c>
      <c r="U11" s="7">
        <v>41346</v>
      </c>
      <c r="V11" s="4" t="s">
        <v>89</v>
      </c>
      <c r="W11" s="5"/>
      <c r="X11" s="19"/>
      <c r="Y11" s="53" t="s">
        <v>128</v>
      </c>
      <c r="Z11" s="52">
        <v>41351</v>
      </c>
      <c r="AA11" s="5" t="s">
        <v>91</v>
      </c>
      <c r="AB11" s="6">
        <v>42447</v>
      </c>
      <c r="AC11" s="19"/>
      <c r="AD11" s="8" t="s">
        <v>736</v>
      </c>
      <c r="AE11" s="387" t="s">
        <v>824</v>
      </c>
    </row>
    <row r="12" spans="1:31" s="8" customFormat="1" ht="78.75">
      <c r="A12" s="4">
        <v>5</v>
      </c>
      <c r="B12" s="9" t="s">
        <v>135</v>
      </c>
      <c r="C12" s="6">
        <v>41355</v>
      </c>
      <c r="D12" s="16" t="s">
        <v>137</v>
      </c>
      <c r="E12" s="27">
        <v>3635151</v>
      </c>
      <c r="F12" s="27">
        <v>3635149</v>
      </c>
      <c r="G12" s="16" t="s">
        <v>142</v>
      </c>
      <c r="H12" s="49" t="s">
        <v>138</v>
      </c>
      <c r="I12" s="16" t="s">
        <v>139</v>
      </c>
      <c r="J12" s="15"/>
      <c r="K12" s="16" t="s">
        <v>144</v>
      </c>
      <c r="L12" s="24">
        <v>17000</v>
      </c>
      <c r="M12" s="23">
        <f t="shared" si="0"/>
        <v>135</v>
      </c>
      <c r="N12" s="24">
        <v>30</v>
      </c>
      <c r="O12" s="24">
        <v>105</v>
      </c>
      <c r="P12" s="5" t="s">
        <v>89</v>
      </c>
      <c r="Q12" s="9"/>
      <c r="R12" s="7"/>
      <c r="S12" s="57" t="s">
        <v>141</v>
      </c>
      <c r="T12" s="16">
        <v>41368</v>
      </c>
      <c r="U12" s="7">
        <v>41374</v>
      </c>
      <c r="V12" s="4" t="s">
        <v>89</v>
      </c>
      <c r="W12" s="5"/>
      <c r="X12" s="19"/>
      <c r="Y12" s="53" t="s">
        <v>143</v>
      </c>
      <c r="Z12" s="52">
        <v>41375</v>
      </c>
      <c r="AA12" s="5" t="s">
        <v>91</v>
      </c>
      <c r="AB12" s="6">
        <v>42471</v>
      </c>
      <c r="AC12" s="19"/>
      <c r="AD12" s="409" t="s">
        <v>825</v>
      </c>
      <c r="AE12" s="387" t="s">
        <v>824</v>
      </c>
    </row>
    <row r="13" spans="1:29" s="8" customFormat="1" ht="47.25" hidden="1">
      <c r="A13" s="4"/>
      <c r="B13" s="9" t="s">
        <v>72</v>
      </c>
      <c r="C13" s="6">
        <v>41292</v>
      </c>
      <c r="D13" s="16" t="s">
        <v>73</v>
      </c>
      <c r="E13" s="27">
        <v>3556839</v>
      </c>
      <c r="F13" s="27">
        <v>3556890</v>
      </c>
      <c r="G13" s="16" t="s">
        <v>75</v>
      </c>
      <c r="H13" s="49" t="s">
        <v>74</v>
      </c>
      <c r="I13" s="16" t="s">
        <v>76</v>
      </c>
      <c r="J13" s="15"/>
      <c r="K13" s="16" t="s">
        <v>77</v>
      </c>
      <c r="L13" s="59" t="s">
        <v>87</v>
      </c>
      <c r="M13" s="23"/>
      <c r="N13" s="24"/>
      <c r="O13" s="24"/>
      <c r="P13" s="5"/>
      <c r="Q13" s="73" t="s">
        <v>92</v>
      </c>
      <c r="R13" s="9"/>
      <c r="S13" s="13"/>
      <c r="T13" s="14"/>
      <c r="U13" s="5"/>
      <c r="V13" s="4"/>
      <c r="W13" s="5"/>
      <c r="X13" s="19"/>
      <c r="Y13" s="19"/>
      <c r="Z13" s="19"/>
      <c r="AA13" s="5"/>
      <c r="AB13" s="62"/>
      <c r="AC13" s="19"/>
    </row>
    <row r="14" spans="1:31" s="8" customFormat="1" ht="47.25">
      <c r="A14" s="74"/>
      <c r="B14" s="81" t="s">
        <v>129</v>
      </c>
      <c r="C14" s="65">
        <v>41355</v>
      </c>
      <c r="D14" s="75" t="s">
        <v>130</v>
      </c>
      <c r="E14" s="76">
        <v>3716141</v>
      </c>
      <c r="F14" s="76">
        <v>3716143</v>
      </c>
      <c r="G14" s="75" t="s">
        <v>131</v>
      </c>
      <c r="H14" s="77" t="s">
        <v>132</v>
      </c>
      <c r="I14" s="75" t="s">
        <v>133</v>
      </c>
      <c r="J14" s="63" t="s">
        <v>140</v>
      </c>
      <c r="K14" s="75" t="s">
        <v>134</v>
      </c>
      <c r="L14" s="90">
        <f>(350+80+150+15)*365/1000</f>
        <v>217.175</v>
      </c>
      <c r="M14" s="80">
        <f aca="true" t="shared" si="1" ref="M14:M32">N14+O14</f>
        <v>31</v>
      </c>
      <c r="N14" s="79">
        <v>28</v>
      </c>
      <c r="O14" s="79">
        <v>3</v>
      </c>
      <c r="P14" s="81"/>
      <c r="Q14" s="73"/>
      <c r="R14" s="81"/>
      <c r="S14" s="91"/>
      <c r="T14" s="84"/>
      <c r="U14" s="81"/>
      <c r="V14" s="74"/>
      <c r="W14" s="81"/>
      <c r="X14" s="85"/>
      <c r="Y14" s="92" t="s">
        <v>227</v>
      </c>
      <c r="Z14" s="64">
        <v>41372</v>
      </c>
      <c r="AA14" s="81"/>
      <c r="AB14" s="65">
        <v>42468</v>
      </c>
      <c r="AC14" s="85"/>
      <c r="AD14" s="87"/>
      <c r="AE14" s="87"/>
    </row>
    <row r="15" spans="1:30" s="8" customFormat="1" ht="63">
      <c r="A15" s="4">
        <v>6</v>
      </c>
      <c r="B15" s="5" t="s">
        <v>150</v>
      </c>
      <c r="C15" s="6">
        <v>41396</v>
      </c>
      <c r="D15" s="16" t="s">
        <v>145</v>
      </c>
      <c r="E15" s="66" t="s">
        <v>146</v>
      </c>
      <c r="F15" s="66" t="s">
        <v>147</v>
      </c>
      <c r="G15" s="31" t="s">
        <v>157</v>
      </c>
      <c r="H15" s="49" t="s">
        <v>158</v>
      </c>
      <c r="I15" s="16" t="s">
        <v>148</v>
      </c>
      <c r="J15" s="15"/>
      <c r="K15" s="16" t="s">
        <v>149</v>
      </c>
      <c r="L15" s="67">
        <v>2719.75</v>
      </c>
      <c r="M15" s="23">
        <f t="shared" si="1"/>
        <v>21</v>
      </c>
      <c r="N15" s="24">
        <v>7</v>
      </c>
      <c r="O15" s="24">
        <v>14</v>
      </c>
      <c r="P15" s="5" t="s">
        <v>89</v>
      </c>
      <c r="Q15" s="5"/>
      <c r="R15" s="5"/>
      <c r="S15" s="57" t="s">
        <v>151</v>
      </c>
      <c r="T15" s="16">
        <v>41398</v>
      </c>
      <c r="U15" s="7">
        <v>41402</v>
      </c>
      <c r="V15" s="4" t="s">
        <v>89</v>
      </c>
      <c r="W15" s="5"/>
      <c r="X15" s="19"/>
      <c r="Y15" s="53" t="s">
        <v>160</v>
      </c>
      <c r="Z15" s="52">
        <v>41407</v>
      </c>
      <c r="AA15" s="5" t="s">
        <v>91</v>
      </c>
      <c r="AB15" s="6">
        <v>42503</v>
      </c>
      <c r="AC15" s="19"/>
      <c r="AD15" s="8" t="s">
        <v>815</v>
      </c>
    </row>
    <row r="16" spans="1:31" s="87" customFormat="1" ht="63">
      <c r="A16" s="4">
        <v>7</v>
      </c>
      <c r="B16" s="9" t="s">
        <v>152</v>
      </c>
      <c r="C16" s="6">
        <v>41401</v>
      </c>
      <c r="D16" s="16" t="s">
        <v>155</v>
      </c>
      <c r="E16" s="27">
        <v>3741271</v>
      </c>
      <c r="F16" s="27">
        <v>3741269</v>
      </c>
      <c r="G16" s="16" t="s">
        <v>463</v>
      </c>
      <c r="H16" s="49" t="s">
        <v>153</v>
      </c>
      <c r="I16" s="16" t="s">
        <v>154</v>
      </c>
      <c r="J16" s="15" t="s">
        <v>159</v>
      </c>
      <c r="K16" s="16" t="s">
        <v>156</v>
      </c>
      <c r="L16" s="24">
        <v>2900000</v>
      </c>
      <c r="M16" s="23">
        <f t="shared" si="1"/>
        <v>17</v>
      </c>
      <c r="N16" s="24">
        <v>13</v>
      </c>
      <c r="O16" s="24">
        <v>4</v>
      </c>
      <c r="P16" s="5"/>
      <c r="Q16" s="32">
        <v>41404</v>
      </c>
      <c r="R16" s="5"/>
      <c r="S16" s="57" t="s">
        <v>162</v>
      </c>
      <c r="T16" s="16">
        <v>41411</v>
      </c>
      <c r="U16" s="7">
        <v>41422</v>
      </c>
      <c r="V16" s="4" t="s">
        <v>89</v>
      </c>
      <c r="W16" s="5"/>
      <c r="X16" s="19"/>
      <c r="Y16" s="69" t="s">
        <v>163</v>
      </c>
      <c r="Z16" s="52">
        <v>41425</v>
      </c>
      <c r="AA16" s="5" t="s">
        <v>91</v>
      </c>
      <c r="AB16" s="6">
        <v>42521</v>
      </c>
      <c r="AC16" s="19"/>
      <c r="AD16" s="8" t="s">
        <v>736</v>
      </c>
      <c r="AE16" s="8"/>
    </row>
    <row r="17" spans="1:31" s="8" customFormat="1" ht="48">
      <c r="A17" s="74"/>
      <c r="B17" s="73" t="s">
        <v>171</v>
      </c>
      <c r="C17" s="65">
        <v>41428</v>
      </c>
      <c r="D17" s="75" t="s">
        <v>172</v>
      </c>
      <c r="E17" s="76" t="s">
        <v>173</v>
      </c>
      <c r="F17" s="76">
        <v>3794678</v>
      </c>
      <c r="G17" s="75" t="s">
        <v>175</v>
      </c>
      <c r="H17" s="77" t="s">
        <v>174</v>
      </c>
      <c r="I17" s="75" t="s">
        <v>176</v>
      </c>
      <c r="J17" s="78"/>
      <c r="K17" s="75" t="s">
        <v>177</v>
      </c>
      <c r="L17" s="79"/>
      <c r="M17" s="80">
        <f t="shared" si="1"/>
        <v>10</v>
      </c>
      <c r="N17" s="79">
        <v>5</v>
      </c>
      <c r="O17" s="79">
        <v>5</v>
      </c>
      <c r="P17" s="81"/>
      <c r="Q17" s="82" t="s">
        <v>224</v>
      </c>
      <c r="R17" s="82"/>
      <c r="S17" s="78"/>
      <c r="T17" s="84"/>
      <c r="U17" s="81"/>
      <c r="V17" s="74"/>
      <c r="W17" s="81"/>
      <c r="X17" s="85"/>
      <c r="Y17" s="82" t="s">
        <v>226</v>
      </c>
      <c r="Z17" s="64">
        <v>41484</v>
      </c>
      <c r="AA17" s="81" t="s">
        <v>91</v>
      </c>
      <c r="AB17" s="86"/>
      <c r="AC17" s="85" t="s">
        <v>222</v>
      </c>
      <c r="AD17" s="87"/>
      <c r="AE17" s="87"/>
    </row>
    <row r="18" spans="1:30" s="8" customFormat="1" ht="47.25">
      <c r="A18" s="4">
        <v>8</v>
      </c>
      <c r="B18" s="9" t="s">
        <v>178</v>
      </c>
      <c r="C18" s="6">
        <v>41442</v>
      </c>
      <c r="D18" s="16" t="s">
        <v>179</v>
      </c>
      <c r="E18" s="27">
        <v>3716125</v>
      </c>
      <c r="F18" s="27">
        <v>3716124</v>
      </c>
      <c r="G18" s="16" t="s">
        <v>180</v>
      </c>
      <c r="H18" s="49" t="s">
        <v>181</v>
      </c>
      <c r="I18" s="16" t="s">
        <v>182</v>
      </c>
      <c r="J18" s="15" t="s">
        <v>183</v>
      </c>
      <c r="K18" s="16" t="s">
        <v>184</v>
      </c>
      <c r="L18" s="24">
        <v>30</v>
      </c>
      <c r="M18" s="23">
        <f t="shared" si="1"/>
        <v>6</v>
      </c>
      <c r="N18" s="24">
        <v>6</v>
      </c>
      <c r="O18" s="24"/>
      <c r="P18" s="5" t="s">
        <v>89</v>
      </c>
      <c r="Q18" s="9"/>
      <c r="R18" s="5"/>
      <c r="S18" s="58" t="s">
        <v>185</v>
      </c>
      <c r="T18" s="16">
        <v>41446</v>
      </c>
      <c r="U18" s="7">
        <v>41456</v>
      </c>
      <c r="V18" s="4" t="s">
        <v>89</v>
      </c>
      <c r="W18" s="5"/>
      <c r="X18" s="19"/>
      <c r="Y18" s="69" t="s">
        <v>186</v>
      </c>
      <c r="Z18" s="52">
        <v>41457</v>
      </c>
      <c r="AA18" s="5" t="s">
        <v>91</v>
      </c>
      <c r="AB18" s="6">
        <v>42553</v>
      </c>
      <c r="AC18" s="19"/>
      <c r="AD18" s="8" t="s">
        <v>817</v>
      </c>
    </row>
    <row r="19" spans="1:31" s="8" customFormat="1" ht="36">
      <c r="A19" s="4">
        <v>9</v>
      </c>
      <c r="B19" s="9" t="s">
        <v>187</v>
      </c>
      <c r="C19" s="6">
        <v>41460</v>
      </c>
      <c r="D19" s="16" t="s">
        <v>188</v>
      </c>
      <c r="E19" s="27">
        <v>3739188</v>
      </c>
      <c r="F19" s="27">
        <v>3739339</v>
      </c>
      <c r="G19" s="16" t="s">
        <v>189</v>
      </c>
      <c r="H19" s="49" t="s">
        <v>190</v>
      </c>
      <c r="I19" s="16" t="s">
        <v>191</v>
      </c>
      <c r="J19" s="15" t="s">
        <v>192</v>
      </c>
      <c r="K19" s="16" t="s">
        <v>818</v>
      </c>
      <c r="L19" s="24">
        <v>100</v>
      </c>
      <c r="M19" s="23">
        <f t="shared" si="1"/>
        <v>27</v>
      </c>
      <c r="N19" s="24">
        <v>27</v>
      </c>
      <c r="O19" s="24"/>
      <c r="P19" s="5" t="s">
        <v>89</v>
      </c>
      <c r="Q19" s="9"/>
      <c r="R19" s="5"/>
      <c r="S19" s="88" t="s">
        <v>210</v>
      </c>
      <c r="T19" s="16">
        <v>41474</v>
      </c>
      <c r="U19" s="7">
        <v>41478</v>
      </c>
      <c r="V19" s="4" t="s">
        <v>89</v>
      </c>
      <c r="W19" s="5"/>
      <c r="X19" s="19"/>
      <c r="Y19" s="69" t="s">
        <v>219</v>
      </c>
      <c r="Z19" s="52">
        <v>41484</v>
      </c>
      <c r="AA19" s="5" t="s">
        <v>91</v>
      </c>
      <c r="AB19" s="6">
        <v>42580</v>
      </c>
      <c r="AC19" s="19"/>
      <c r="AD19" s="8" t="s">
        <v>815</v>
      </c>
      <c r="AE19" s="112" t="s">
        <v>248</v>
      </c>
    </row>
    <row r="20" spans="1:31" s="87" customFormat="1" ht="94.5">
      <c r="A20" s="4">
        <v>10</v>
      </c>
      <c r="B20" s="9" t="s">
        <v>827</v>
      </c>
      <c r="C20" s="6">
        <v>41463</v>
      </c>
      <c r="D20" s="16" t="s">
        <v>195</v>
      </c>
      <c r="E20" s="27">
        <v>3819093</v>
      </c>
      <c r="F20" s="27"/>
      <c r="G20" s="16" t="s">
        <v>194</v>
      </c>
      <c r="H20" s="49" t="s">
        <v>193</v>
      </c>
      <c r="I20" s="16" t="s">
        <v>196</v>
      </c>
      <c r="J20" s="15"/>
      <c r="K20" s="16" t="s">
        <v>197</v>
      </c>
      <c r="L20" s="24">
        <v>18</v>
      </c>
      <c r="M20" s="23">
        <f t="shared" si="1"/>
        <v>15</v>
      </c>
      <c r="N20" s="24">
        <v>15</v>
      </c>
      <c r="O20" s="24"/>
      <c r="P20" s="5" t="s">
        <v>89</v>
      </c>
      <c r="Q20" s="9"/>
      <c r="R20" s="7"/>
      <c r="S20" s="88" t="s">
        <v>209</v>
      </c>
      <c r="T20" s="16">
        <v>41474</v>
      </c>
      <c r="U20" s="7">
        <v>41479</v>
      </c>
      <c r="V20" s="4" t="s">
        <v>89</v>
      </c>
      <c r="W20" s="5"/>
      <c r="X20" s="19"/>
      <c r="Y20" s="69" t="s">
        <v>220</v>
      </c>
      <c r="Z20" s="52">
        <v>41484</v>
      </c>
      <c r="AA20" s="5" t="s">
        <v>91</v>
      </c>
      <c r="AB20" s="6">
        <v>42580</v>
      </c>
      <c r="AC20" s="19"/>
      <c r="AD20" s="8" t="s">
        <v>815</v>
      </c>
      <c r="AE20" s="8"/>
    </row>
    <row r="21" spans="1:31" s="8" customFormat="1" ht="31.5">
      <c r="A21" s="74"/>
      <c r="B21" s="73" t="s">
        <v>198</v>
      </c>
      <c r="C21" s="65">
        <v>41465</v>
      </c>
      <c r="D21" s="75" t="s">
        <v>201</v>
      </c>
      <c r="E21" s="76">
        <v>3743871</v>
      </c>
      <c r="F21" s="76">
        <v>3756020</v>
      </c>
      <c r="G21" s="75" t="s">
        <v>200</v>
      </c>
      <c r="H21" s="77" t="s">
        <v>199</v>
      </c>
      <c r="I21" s="75" t="s">
        <v>202</v>
      </c>
      <c r="J21" s="78" t="s">
        <v>192</v>
      </c>
      <c r="K21" s="75" t="s">
        <v>203</v>
      </c>
      <c r="L21" s="79">
        <f>30+3+2+8</f>
        <v>43</v>
      </c>
      <c r="M21" s="80">
        <f t="shared" si="1"/>
        <v>25</v>
      </c>
      <c r="N21" s="79">
        <v>9</v>
      </c>
      <c r="O21" s="79">
        <v>16</v>
      </c>
      <c r="P21" s="81" t="s">
        <v>89</v>
      </c>
      <c r="Q21" s="82"/>
      <c r="R21" s="83"/>
      <c r="S21" s="89" t="s">
        <v>211</v>
      </c>
      <c r="T21" s="75">
        <v>41474</v>
      </c>
      <c r="U21" s="83">
        <v>41479</v>
      </c>
      <c r="V21" s="74"/>
      <c r="W21" s="82"/>
      <c r="X21" s="85"/>
      <c r="Y21" s="82" t="s">
        <v>225</v>
      </c>
      <c r="Z21" s="64">
        <v>41484</v>
      </c>
      <c r="AA21" s="81" t="s">
        <v>91</v>
      </c>
      <c r="AB21" s="86"/>
      <c r="AC21" s="85" t="s">
        <v>222</v>
      </c>
      <c r="AD21" s="87"/>
      <c r="AE21" s="87"/>
    </row>
    <row r="22" spans="1:30" s="8" customFormat="1" ht="47.25">
      <c r="A22" s="4">
        <v>11</v>
      </c>
      <c r="B22" s="9" t="s">
        <v>204</v>
      </c>
      <c r="C22" s="6">
        <v>41466</v>
      </c>
      <c r="D22" s="16" t="s">
        <v>205</v>
      </c>
      <c r="E22" s="27">
        <v>3589628</v>
      </c>
      <c r="F22" s="27">
        <v>3589629</v>
      </c>
      <c r="G22" s="16" t="s">
        <v>208</v>
      </c>
      <c r="H22" s="49" t="s">
        <v>233</v>
      </c>
      <c r="I22" s="16" t="s">
        <v>206</v>
      </c>
      <c r="J22" s="15"/>
      <c r="K22" s="16" t="s">
        <v>207</v>
      </c>
      <c r="L22" s="24">
        <v>5000</v>
      </c>
      <c r="M22" s="23">
        <f t="shared" si="1"/>
        <v>123</v>
      </c>
      <c r="N22" s="24">
        <v>85</v>
      </c>
      <c r="O22" s="24">
        <v>38</v>
      </c>
      <c r="P22" s="5" t="s">
        <v>89</v>
      </c>
      <c r="Q22" s="9"/>
      <c r="R22" s="5"/>
      <c r="S22" s="88" t="s">
        <v>212</v>
      </c>
      <c r="T22" s="16">
        <v>41474</v>
      </c>
      <c r="U22" s="7">
        <v>41478</v>
      </c>
      <c r="V22" s="4" t="s">
        <v>89</v>
      </c>
      <c r="W22" s="5"/>
      <c r="X22" s="19"/>
      <c r="Y22" s="69" t="s">
        <v>221</v>
      </c>
      <c r="Z22" s="52">
        <v>41484</v>
      </c>
      <c r="AA22" s="5" t="s">
        <v>91</v>
      </c>
      <c r="AB22" s="6">
        <v>42580</v>
      </c>
      <c r="AC22" s="134" t="s">
        <v>309</v>
      </c>
      <c r="AD22" s="8" t="s">
        <v>817</v>
      </c>
    </row>
    <row r="23" spans="1:30" s="8" customFormat="1" ht="36">
      <c r="A23" s="4">
        <v>12</v>
      </c>
      <c r="B23" s="9" t="s">
        <v>213</v>
      </c>
      <c r="C23" s="6">
        <v>41480</v>
      </c>
      <c r="D23" s="16" t="s">
        <v>214</v>
      </c>
      <c r="E23" s="27">
        <v>3774469</v>
      </c>
      <c r="F23" s="27">
        <v>3774470</v>
      </c>
      <c r="G23" s="16" t="s">
        <v>218</v>
      </c>
      <c r="H23" s="49" t="s">
        <v>215</v>
      </c>
      <c r="I23" s="16" t="s">
        <v>216</v>
      </c>
      <c r="J23" s="15"/>
      <c r="K23" s="16" t="s">
        <v>217</v>
      </c>
      <c r="L23" s="24">
        <v>100000</v>
      </c>
      <c r="M23" s="23">
        <f t="shared" si="1"/>
        <v>5</v>
      </c>
      <c r="N23" s="24">
        <v>3</v>
      </c>
      <c r="O23" s="24">
        <v>2</v>
      </c>
      <c r="P23" s="5" t="s">
        <v>89</v>
      </c>
      <c r="Q23" s="32">
        <v>41488</v>
      </c>
      <c r="R23" s="5"/>
      <c r="S23" s="58" t="s">
        <v>223</v>
      </c>
      <c r="T23" s="16">
        <v>41484</v>
      </c>
      <c r="U23" s="7">
        <v>41505</v>
      </c>
      <c r="V23" s="4" t="s">
        <v>89</v>
      </c>
      <c r="W23" s="5"/>
      <c r="X23" s="19"/>
      <c r="Y23" s="69" t="s">
        <v>237</v>
      </c>
      <c r="Z23" s="52">
        <v>41506</v>
      </c>
      <c r="AA23" s="5" t="s">
        <v>91</v>
      </c>
      <c r="AB23" s="6">
        <v>42602</v>
      </c>
      <c r="AC23" s="19"/>
      <c r="AD23" s="8" t="s">
        <v>736</v>
      </c>
    </row>
    <row r="24" spans="1:29" s="87" customFormat="1" ht="47.25">
      <c r="A24" s="74"/>
      <c r="B24" s="81" t="s">
        <v>228</v>
      </c>
      <c r="C24" s="65">
        <v>41493</v>
      </c>
      <c r="D24" s="75" t="s">
        <v>229</v>
      </c>
      <c r="E24" s="93" t="s">
        <v>230</v>
      </c>
      <c r="F24" s="76"/>
      <c r="G24" s="75" t="s">
        <v>231</v>
      </c>
      <c r="H24" s="77" t="s">
        <v>239</v>
      </c>
      <c r="I24" s="75" t="s">
        <v>231</v>
      </c>
      <c r="J24" s="78"/>
      <c r="K24" s="75" t="s">
        <v>232</v>
      </c>
      <c r="L24" s="79">
        <v>2</v>
      </c>
      <c r="M24" s="80">
        <f t="shared" si="1"/>
        <v>2</v>
      </c>
      <c r="N24" s="79">
        <v>2</v>
      </c>
      <c r="O24" s="79"/>
      <c r="P24" s="81"/>
      <c r="Q24" s="81"/>
      <c r="R24" s="83"/>
      <c r="S24" s="78"/>
      <c r="T24" s="84"/>
      <c r="U24" s="81"/>
      <c r="V24" s="74"/>
      <c r="W24" s="81"/>
      <c r="X24" s="85"/>
      <c r="Y24" s="94" t="s">
        <v>238</v>
      </c>
      <c r="Z24" s="64">
        <v>41512</v>
      </c>
      <c r="AA24" s="81" t="s">
        <v>91</v>
      </c>
      <c r="AB24" s="65">
        <v>41512</v>
      </c>
      <c r="AC24" s="85" t="s">
        <v>222</v>
      </c>
    </row>
    <row r="25" spans="1:31" s="8" customFormat="1" ht="47.25">
      <c r="A25" s="96"/>
      <c r="B25" s="97" t="s">
        <v>228</v>
      </c>
      <c r="C25" s="98">
        <v>41516</v>
      </c>
      <c r="D25" s="99" t="s">
        <v>229</v>
      </c>
      <c r="E25" s="100" t="s">
        <v>230</v>
      </c>
      <c r="F25" s="101"/>
      <c r="G25" s="99" t="s">
        <v>231</v>
      </c>
      <c r="H25" s="102" t="s">
        <v>239</v>
      </c>
      <c r="I25" s="99" t="s">
        <v>231</v>
      </c>
      <c r="J25" s="103"/>
      <c r="K25" s="99" t="s">
        <v>232</v>
      </c>
      <c r="L25" s="104">
        <v>2</v>
      </c>
      <c r="M25" s="105">
        <f t="shared" si="1"/>
        <v>8</v>
      </c>
      <c r="N25" s="104">
        <v>8</v>
      </c>
      <c r="O25" s="104"/>
      <c r="P25" s="97"/>
      <c r="Q25" s="97"/>
      <c r="R25" s="106"/>
      <c r="S25" s="107" t="s">
        <v>241</v>
      </c>
      <c r="T25" s="99">
        <v>41520</v>
      </c>
      <c r="U25" s="106">
        <v>41521</v>
      </c>
      <c r="V25" s="96" t="s">
        <v>242</v>
      </c>
      <c r="W25" s="97"/>
      <c r="X25" s="108"/>
      <c r="Y25" s="109"/>
      <c r="Z25" s="110"/>
      <c r="AA25" s="97"/>
      <c r="AB25" s="98"/>
      <c r="AC25" s="108"/>
      <c r="AD25" s="111"/>
      <c r="AE25" s="112" t="s">
        <v>249</v>
      </c>
    </row>
    <row r="26" spans="1:31" s="8" customFormat="1" ht="78.75">
      <c r="A26" s="4">
        <v>13</v>
      </c>
      <c r="B26" s="9" t="s">
        <v>828</v>
      </c>
      <c r="C26" s="6">
        <v>41527</v>
      </c>
      <c r="D26" s="16" t="s">
        <v>243</v>
      </c>
      <c r="E26" s="27">
        <v>3773484</v>
      </c>
      <c r="F26" s="27"/>
      <c r="G26" s="16" t="s">
        <v>246</v>
      </c>
      <c r="H26" s="49" t="s">
        <v>247</v>
      </c>
      <c r="I26" s="16" t="s">
        <v>244</v>
      </c>
      <c r="J26" s="15"/>
      <c r="K26" s="16" t="s">
        <v>197</v>
      </c>
      <c r="L26" s="95">
        <v>1.2</v>
      </c>
      <c r="M26" s="23">
        <f t="shared" si="1"/>
        <v>11</v>
      </c>
      <c r="N26" s="24">
        <v>11</v>
      </c>
      <c r="O26" s="24"/>
      <c r="P26" s="5" t="s">
        <v>89</v>
      </c>
      <c r="Q26" s="9"/>
      <c r="R26" s="7"/>
      <c r="S26" s="58" t="s">
        <v>245</v>
      </c>
      <c r="T26" s="16">
        <v>41536</v>
      </c>
      <c r="U26" s="7">
        <v>41542</v>
      </c>
      <c r="V26" s="4" t="s">
        <v>89</v>
      </c>
      <c r="W26" s="5"/>
      <c r="X26" s="19"/>
      <c r="Y26" s="69" t="s">
        <v>256</v>
      </c>
      <c r="Z26" s="52">
        <v>41547</v>
      </c>
      <c r="AA26" s="5" t="s">
        <v>91</v>
      </c>
      <c r="AB26" s="6">
        <v>42643</v>
      </c>
      <c r="AC26" s="19"/>
      <c r="AD26" s="8" t="s">
        <v>815</v>
      </c>
      <c r="AE26" s="112" t="s">
        <v>250</v>
      </c>
    </row>
    <row r="27" spans="1:31" s="87" customFormat="1" ht="47.25">
      <c r="A27" s="96"/>
      <c r="B27" s="97" t="s">
        <v>251</v>
      </c>
      <c r="C27" s="98">
        <v>41541</v>
      </c>
      <c r="D27" s="99" t="s">
        <v>252</v>
      </c>
      <c r="E27" s="100" t="s">
        <v>253</v>
      </c>
      <c r="F27" s="101"/>
      <c r="G27" s="99" t="s">
        <v>254</v>
      </c>
      <c r="H27" s="102" t="s">
        <v>253</v>
      </c>
      <c r="I27" s="99" t="s">
        <v>254</v>
      </c>
      <c r="J27" s="103"/>
      <c r="K27" s="99" t="s">
        <v>255</v>
      </c>
      <c r="L27" s="104">
        <v>150</v>
      </c>
      <c r="M27" s="105">
        <f t="shared" si="1"/>
        <v>3</v>
      </c>
      <c r="N27" s="104">
        <v>3</v>
      </c>
      <c r="O27" s="104"/>
      <c r="P27" s="97"/>
      <c r="Q27" s="113">
        <v>41547</v>
      </c>
      <c r="R27" s="106"/>
      <c r="S27" s="107" t="s">
        <v>257</v>
      </c>
      <c r="T27" s="99">
        <v>41551</v>
      </c>
      <c r="U27" s="106">
        <v>41557</v>
      </c>
      <c r="V27" s="96" t="s">
        <v>242</v>
      </c>
      <c r="W27" s="97"/>
      <c r="X27" s="108"/>
      <c r="Y27" s="109"/>
      <c r="Z27" s="110"/>
      <c r="AA27" s="97"/>
      <c r="AB27" s="98"/>
      <c r="AC27" s="108"/>
      <c r="AD27" s="111"/>
      <c r="AE27" s="135" t="s">
        <v>318</v>
      </c>
    </row>
    <row r="28" spans="1:31" s="111" customFormat="1" ht="63">
      <c r="A28" s="4">
        <v>14</v>
      </c>
      <c r="B28" s="9" t="s">
        <v>258</v>
      </c>
      <c r="C28" s="6">
        <v>41557</v>
      </c>
      <c r="D28" s="16" t="s">
        <v>259</v>
      </c>
      <c r="E28" s="27"/>
      <c r="F28" s="27"/>
      <c r="G28" s="16" t="s">
        <v>260</v>
      </c>
      <c r="H28" s="49" t="s">
        <v>263</v>
      </c>
      <c r="I28" s="16" t="s">
        <v>261</v>
      </c>
      <c r="J28" s="15"/>
      <c r="K28" s="16" t="s">
        <v>262</v>
      </c>
      <c r="L28" s="24">
        <f>80*300</f>
        <v>24000</v>
      </c>
      <c r="M28" s="23">
        <f t="shared" si="1"/>
        <v>9</v>
      </c>
      <c r="N28" s="24">
        <v>7</v>
      </c>
      <c r="O28" s="24">
        <v>2</v>
      </c>
      <c r="P28" s="5"/>
      <c r="Q28" s="9"/>
      <c r="R28" s="7"/>
      <c r="S28" s="58" t="s">
        <v>269</v>
      </c>
      <c r="T28" s="16">
        <v>41563</v>
      </c>
      <c r="U28" s="7">
        <v>41577</v>
      </c>
      <c r="V28" s="4" t="s">
        <v>89</v>
      </c>
      <c r="W28" s="5"/>
      <c r="X28" s="19"/>
      <c r="Y28" s="69" t="s">
        <v>272</v>
      </c>
      <c r="Z28" s="52">
        <v>41584</v>
      </c>
      <c r="AA28" s="5" t="s">
        <v>91</v>
      </c>
      <c r="AB28" s="6">
        <v>42680</v>
      </c>
      <c r="AC28" s="19"/>
      <c r="AD28" s="8" t="s">
        <v>736</v>
      </c>
      <c r="AE28" s="8"/>
    </row>
    <row r="29" spans="1:31" s="8" customFormat="1" ht="47.25">
      <c r="A29" s="4">
        <v>15</v>
      </c>
      <c r="B29" s="9" t="s">
        <v>264</v>
      </c>
      <c r="C29" s="6">
        <v>41558</v>
      </c>
      <c r="D29" s="16" t="s">
        <v>265</v>
      </c>
      <c r="E29" s="27">
        <v>3510175</v>
      </c>
      <c r="F29" s="27">
        <v>3510176</v>
      </c>
      <c r="G29" s="16" t="s">
        <v>399</v>
      </c>
      <c r="H29" s="49" t="s">
        <v>398</v>
      </c>
      <c r="I29" s="16" t="s">
        <v>266</v>
      </c>
      <c r="J29" s="15" t="s">
        <v>159</v>
      </c>
      <c r="K29" s="16" t="s">
        <v>267</v>
      </c>
      <c r="L29" s="24">
        <v>12000</v>
      </c>
      <c r="M29" s="23">
        <f t="shared" si="1"/>
        <v>116</v>
      </c>
      <c r="N29" s="24">
        <v>88</v>
      </c>
      <c r="O29" s="24">
        <v>28</v>
      </c>
      <c r="P29" s="5"/>
      <c r="Q29" s="9"/>
      <c r="R29" s="7"/>
      <c r="S29" s="58" t="s">
        <v>270</v>
      </c>
      <c r="T29" s="16">
        <v>41563</v>
      </c>
      <c r="U29" s="7">
        <v>41569</v>
      </c>
      <c r="V29" s="4" t="s">
        <v>89</v>
      </c>
      <c r="W29" s="5"/>
      <c r="X29" s="19"/>
      <c r="Y29" s="69" t="s">
        <v>271</v>
      </c>
      <c r="Z29" s="52">
        <v>41576</v>
      </c>
      <c r="AA29" s="5" t="s">
        <v>91</v>
      </c>
      <c r="AB29" s="6">
        <v>42672</v>
      </c>
      <c r="AC29" s="140" t="s">
        <v>431</v>
      </c>
      <c r="AE29" s="387" t="s">
        <v>824</v>
      </c>
    </row>
    <row r="30" spans="1:31" s="111" customFormat="1" ht="36">
      <c r="A30" s="114">
        <v>16</v>
      </c>
      <c r="B30" s="115" t="s">
        <v>198</v>
      </c>
      <c r="C30" s="116">
        <v>41585</v>
      </c>
      <c r="D30" s="117" t="s">
        <v>201</v>
      </c>
      <c r="E30" s="118">
        <v>3743871</v>
      </c>
      <c r="F30" s="118">
        <v>3756020</v>
      </c>
      <c r="G30" s="117" t="s">
        <v>273</v>
      </c>
      <c r="H30" s="119" t="s">
        <v>274</v>
      </c>
      <c r="I30" s="117" t="s">
        <v>202</v>
      </c>
      <c r="J30" s="120" t="s">
        <v>192</v>
      </c>
      <c r="K30" s="117" t="s">
        <v>203</v>
      </c>
      <c r="L30" s="121">
        <f>30+3+2+8</f>
        <v>43</v>
      </c>
      <c r="M30" s="122">
        <f t="shared" si="1"/>
        <v>25</v>
      </c>
      <c r="N30" s="121">
        <v>9</v>
      </c>
      <c r="O30" s="121">
        <v>16</v>
      </c>
      <c r="P30" s="123"/>
      <c r="Q30" s="7">
        <v>41590</v>
      </c>
      <c r="R30" s="125"/>
      <c r="S30" s="129" t="s">
        <v>286</v>
      </c>
      <c r="T30" s="117">
        <v>41590</v>
      </c>
      <c r="U30" s="125">
        <v>41604</v>
      </c>
      <c r="V30" s="114" t="s">
        <v>89</v>
      </c>
      <c r="W30" s="124"/>
      <c r="X30" s="126"/>
      <c r="Y30" s="69" t="s">
        <v>317</v>
      </c>
      <c r="Z30" s="127">
        <v>41605</v>
      </c>
      <c r="AA30" s="123" t="s">
        <v>91</v>
      </c>
      <c r="AB30" s="116">
        <v>42701</v>
      </c>
      <c r="AC30" s="126"/>
      <c r="AD30" s="409" t="s">
        <v>826</v>
      </c>
      <c r="AE30" s="128" t="s">
        <v>318</v>
      </c>
    </row>
    <row r="31" spans="1:31" s="8" customFormat="1" ht="47.25">
      <c r="A31" s="114">
        <v>17</v>
      </c>
      <c r="B31" s="115" t="s">
        <v>275</v>
      </c>
      <c r="C31" s="116">
        <v>41586</v>
      </c>
      <c r="D31" s="117" t="s">
        <v>276</v>
      </c>
      <c r="E31" s="118" t="s">
        <v>277</v>
      </c>
      <c r="F31" s="118">
        <v>3793969</v>
      </c>
      <c r="G31" s="117" t="s">
        <v>291</v>
      </c>
      <c r="H31" s="119" t="s">
        <v>290</v>
      </c>
      <c r="I31" s="117" t="s">
        <v>278</v>
      </c>
      <c r="J31" s="120" t="s">
        <v>192</v>
      </c>
      <c r="K31" s="117" t="s">
        <v>279</v>
      </c>
      <c r="L31" s="121">
        <f>70*200</f>
        <v>14000</v>
      </c>
      <c r="M31" s="122">
        <f t="shared" si="1"/>
        <v>5</v>
      </c>
      <c r="N31" s="121">
        <v>4</v>
      </c>
      <c r="O31" s="121">
        <v>1</v>
      </c>
      <c r="P31" s="123" t="s">
        <v>89</v>
      </c>
      <c r="Q31" s="124"/>
      <c r="R31" s="125"/>
      <c r="S31" s="129" t="s">
        <v>287</v>
      </c>
      <c r="T31" s="117">
        <v>41590</v>
      </c>
      <c r="U31" s="125">
        <v>41592</v>
      </c>
      <c r="V31" s="114" t="s">
        <v>89</v>
      </c>
      <c r="W31" s="124"/>
      <c r="X31" s="126"/>
      <c r="Y31" s="69" t="s">
        <v>293</v>
      </c>
      <c r="Z31" s="127">
        <v>41596</v>
      </c>
      <c r="AA31" s="123" t="s">
        <v>91</v>
      </c>
      <c r="AB31" s="116">
        <v>42692</v>
      </c>
      <c r="AC31" s="126"/>
      <c r="AD31" s="128" t="s">
        <v>736</v>
      </c>
      <c r="AE31" s="387" t="s">
        <v>823</v>
      </c>
    </row>
    <row r="32" spans="1:31" s="8" customFormat="1" ht="47.25">
      <c r="A32" s="114">
        <v>18</v>
      </c>
      <c r="B32" s="115" t="s">
        <v>310</v>
      </c>
      <c r="C32" s="116">
        <v>41598</v>
      </c>
      <c r="D32" s="117" t="s">
        <v>311</v>
      </c>
      <c r="E32" s="118">
        <v>3738739</v>
      </c>
      <c r="F32" s="118">
        <v>3738739</v>
      </c>
      <c r="G32" s="117" t="s">
        <v>312</v>
      </c>
      <c r="H32" s="119" t="s">
        <v>313</v>
      </c>
      <c r="I32" s="117" t="s">
        <v>314</v>
      </c>
      <c r="J32" s="120" t="s">
        <v>192</v>
      </c>
      <c r="K32" s="117" t="s">
        <v>315</v>
      </c>
      <c r="L32" s="121">
        <f>500*30*12</f>
        <v>180000</v>
      </c>
      <c r="M32" s="122">
        <f t="shared" si="1"/>
        <v>5</v>
      </c>
      <c r="N32" s="121">
        <v>3</v>
      </c>
      <c r="O32" s="121">
        <v>2</v>
      </c>
      <c r="P32" s="123" t="s">
        <v>89</v>
      </c>
      <c r="Q32" s="124"/>
      <c r="R32" s="125"/>
      <c r="S32" s="129" t="s">
        <v>316</v>
      </c>
      <c r="T32" s="117">
        <v>41600</v>
      </c>
      <c r="U32" s="125">
        <v>41618</v>
      </c>
      <c r="V32" s="114" t="s">
        <v>89</v>
      </c>
      <c r="W32" s="124"/>
      <c r="X32" s="126"/>
      <c r="Y32" s="69" t="s">
        <v>324</v>
      </c>
      <c r="Z32" s="127">
        <v>41621</v>
      </c>
      <c r="AA32" s="123" t="s">
        <v>91</v>
      </c>
      <c r="AB32" s="116">
        <v>42717</v>
      </c>
      <c r="AC32" s="126"/>
      <c r="AD32" s="128" t="s">
        <v>736</v>
      </c>
      <c r="AE32" s="415" t="s">
        <v>831</v>
      </c>
    </row>
  </sheetData>
  <sheetProtection/>
  <mergeCells count="18">
    <mergeCell ref="AB4:AB6"/>
    <mergeCell ref="AC4:AC6"/>
    <mergeCell ref="Z4:Z6"/>
    <mergeCell ref="P4:R4"/>
    <mergeCell ref="Q5:R5"/>
    <mergeCell ref="P5:P6"/>
    <mergeCell ref="W5:X5"/>
    <mergeCell ref="V4:X4"/>
    <mergeCell ref="V5:V6"/>
    <mergeCell ref="AA4:AA6"/>
    <mergeCell ref="A1:AA1"/>
    <mergeCell ref="A2:AA2"/>
    <mergeCell ref="M4:N4"/>
    <mergeCell ref="A4:A6"/>
    <mergeCell ref="B4:B6"/>
    <mergeCell ref="C4:C6"/>
    <mergeCell ref="U4:U6"/>
    <mergeCell ref="Y4:Y6"/>
  </mergeCells>
  <hyperlinks>
    <hyperlink ref="Y7" r:id="rId1" display="01/2013/QLCN/GCNATTP-SCT"/>
    <hyperlink ref="Y8" r:id="rId2" display="02/2013/QLCN/GCNATTP-SCT"/>
    <hyperlink ref="S7" r:id="rId3" display="11/QĐ-SCT"/>
    <hyperlink ref="S8" r:id="rId4" display="10/QĐ-SCT"/>
    <hyperlink ref="S10" r:id="rId5" display="31/QĐ-SCT"/>
    <hyperlink ref="Y10" r:id="rId6" display="03/2013/QLCN/GCNATTP-SCT"/>
    <hyperlink ref="S11" r:id="rId7" display="35/QĐ-SCT"/>
    <hyperlink ref="Y11" r:id="rId8" display="04/2013/QLCN/GCNATTP-SCT"/>
    <hyperlink ref="S12" r:id="rId9" display="44/SCT-QLCN"/>
    <hyperlink ref="Y12" r:id="rId10" display="05/2013/QLCN/GCNATTP-SCT"/>
    <hyperlink ref="S15" r:id="rId11" display="90/QĐ-SCT"/>
    <hyperlink ref="Y15" r:id="rId12" display="06/2013/QLCN/GCNATTP-SCT"/>
    <hyperlink ref="S16" r:id="rId13" display="96/QĐ-SCT"/>
    <hyperlink ref="Y16" r:id="rId14" display="07/2013/QLCN/GCNATTP-SCT"/>
    <hyperlink ref="Q17" r:id="rId15" display="UBND TỈNH BÌNH DƯƠNG"/>
    <hyperlink ref="S18" r:id="rId16" display="107/QĐ-SCT"/>
    <hyperlink ref="Y18" r:id="rId17" display="08/2013/QLCN/GCNATTP-SCT"/>
    <hyperlink ref="S19" r:id="rId18" display="125/QĐ-SCT"/>
    <hyperlink ref="S21" r:id="rId19" display="124/QĐ-SCT"/>
    <hyperlink ref="S22" r:id="rId20" display="126/QĐ-SCT"/>
    <hyperlink ref="Y19" r:id="rId21" display="09/2013/QLCN/GCNATTP-SCT"/>
    <hyperlink ref="Y20" r:id="rId22" display="11/2013/QLCN/GCNATTP-SCT"/>
    <hyperlink ref="Y22" r:id="rId23" display="10/2013/QLCN/GCNATTP-SCT"/>
    <hyperlink ref="S23" r:id="rId24" display="144/QĐ-SCT"/>
    <hyperlink ref="Y21" r:id="rId25" display="UBND TỈNH BÌNH DƯƠNG"/>
    <hyperlink ref="Y17" r:id="rId26" display="UBND TỈNH BÌNH DƯƠNG"/>
    <hyperlink ref="Y23" r:id="rId27" display="12/2013/QLCN/GCNATTP-SCT"/>
    <hyperlink ref="Y24" r:id="rId28" display="792/SCT-QLCN ko cấp"/>
    <hyperlink ref="S25" r:id="rId29" display="153/QĐ-SCT"/>
    <hyperlink ref="S26" r:id="rId30" display="155/QĐ-SCT"/>
    <hyperlink ref="S20" r:id="rId31" display="123/QĐ-SCT"/>
    <hyperlink ref="Y26" r:id="rId32" display="13/2013/QLCN/GCNATTP-SCT"/>
    <hyperlink ref="S27" r:id="rId33" display="163/QĐ-SCT"/>
    <hyperlink ref="S28" r:id="rId34" display="169/QĐ-SCT"/>
    <hyperlink ref="S29" r:id="rId35" display="168/QĐ-SCT"/>
    <hyperlink ref="Y29" r:id="rId36" display="14/2013/QLCN/GCNATTP-SCT"/>
    <hyperlink ref="Y28" r:id="rId37" display="15/2013/QLCN/GCNATTP-SCT"/>
    <hyperlink ref="S30" r:id="rId38" display="176/QĐ-SCT"/>
    <hyperlink ref="S31" r:id="rId39" display="175/QĐ-SCT"/>
    <hyperlink ref="Y31" r:id="rId40" display="16/2013/QLCN/GCNATTP-SCT"/>
    <hyperlink ref="AC22" r:id="rId41" display="cấp lại số 17"/>
    <hyperlink ref="S32" r:id="rId42" display="180/QĐ-SCT"/>
    <hyperlink ref="Y30" r:id="rId43" display="18/2013/QLCN/GCNATTP-SCT"/>
    <hyperlink ref="Y9:Y10" r:id="rId44" display="16/2013/QLCN/GCNATTP-SCT"/>
    <hyperlink ref="Y32" r:id="rId45" display="19/2013/QLCN/GCNATTP-SCT"/>
  </hyperlinks>
  <printOptions/>
  <pageMargins left="0.1968503937007874" right="0.15748031496062992" top="0.7480314960629921" bottom="0.35433070866141736" header="0.5118110236220472" footer="0.11811023622047245"/>
  <pageSetup horizontalDpi="600" verticalDpi="600" orientation="landscape" paperSize="9" r:id="rId46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Windows User</cp:lastModifiedBy>
  <cp:lastPrinted>2016-06-16T03:23:32Z</cp:lastPrinted>
  <dcterms:created xsi:type="dcterms:W3CDTF">2013-01-05T07:03:33Z</dcterms:created>
  <dcterms:modified xsi:type="dcterms:W3CDTF">2018-08-31T09:21:27Z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