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ông Danh\Tổng hợp\Văn phòng\2022\Hội nghị tổng kết (Đảng + Ngành)\"/>
    </mc:Choice>
  </mc:AlternateContent>
  <xr:revisionPtr revIDLastSave="0" documentId="13_ncr:1_{736835A0-9BF6-414D-846D-1BCB22D3568D}" xr6:coauthVersionLast="47" xr6:coauthVersionMax="47" xr10:uidLastSave="{00000000-0000-0000-0000-000000000000}"/>
  <bookViews>
    <workbookView xWindow="-120" yWindow="-120" windowWidth="20730" windowHeight="11040" xr2:uid="{C4F4B6EC-6634-4262-B4BF-3CA1CEF52E15}"/>
  </bookViews>
  <sheets>
    <sheet name="bcpvkt 22" sheetId="3" r:id="rId1"/>
  </sheets>
  <definedNames>
    <definedName name="Apples" localSheetId="0">#REF!</definedName>
    <definedName name="Apples">#REF!</definedName>
    <definedName name="Bananas" localSheetId="0">#REF!</definedName>
    <definedName name="Bananas">#REF!</definedName>
    <definedName name="grp_WalkMeArrows">"shp_ArrowCurved,txt_WalkMeArrows,shp_ArrowStraight"</definedName>
    <definedName name="grp_WalkMeBrace">"shp_BraceBottom,txt_WalkMeBrace,shp_BraceLeft"</definedName>
    <definedName name="Lemons" localSheetId="0">#REF!</definedName>
    <definedName name="Lemons">#REF!</definedName>
    <definedName name="lst_Fruit" localSheetId="0">#REF!</definedName>
    <definedName name="lst_Fruit">#REF!</definedName>
    <definedName name="lst_FruitType" localSheetId="0">#REF!</definedName>
    <definedName name="lst_FruitType">#REF!</definedName>
    <definedName name="Oranges" localSheetId="0">#REF!</definedName>
    <definedName name="Oranges">#REF!</definedName>
    <definedName name="SalesTax">0.0825</definedName>
    <definedName name="Shipping">1.25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B84" i="3" l="1"/>
  <c r="B72" i="3"/>
  <c r="B74" i="3" s="1"/>
  <c r="E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J64" i="3" s="1"/>
  <c r="J65" i="3" s="1"/>
  <c r="H64" i="3"/>
  <c r="E61" i="3"/>
  <c r="B61" i="3"/>
  <c r="H54" i="3"/>
  <c r="E31" i="3"/>
  <c r="E30" i="3"/>
  <c r="E28" i="3"/>
  <c r="E27" i="3"/>
  <c r="E26" i="3"/>
  <c r="D25" i="3"/>
  <c r="E23" i="3"/>
  <c r="E22" i="3"/>
  <c r="D20" i="3"/>
  <c r="E25" i="3" l="1"/>
  <c r="D32" i="3"/>
  <c r="J71" i="3" s="1"/>
  <c r="E20" i="3"/>
  <c r="E32" i="3" l="1"/>
  <c r="I7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nguyenthingocgiau</author>
  </authors>
  <commentList>
    <comment ref="E60" authorId="0" shapeId="0" xr:uid="{8FA39C25-34FA-45B6-8C8D-678474BF08A8}">
      <text>
        <r>
          <rPr>
            <b/>
            <sz val="8"/>
            <color indexed="81"/>
            <rFont val="Tahoma"/>
            <family val="2"/>
          </rPr>
          <t>nguyenthingocgiau:</t>
        </r>
        <r>
          <rPr>
            <sz val="8"/>
            <color indexed="81"/>
            <rFont val="Tahoma"/>
            <family val="2"/>
          </rPr>
          <t xml:space="preserve">
tổng thu=35.007.125 đ - nộp ĐUK 10.503.716 đ=24.503.409 đ </t>
        </r>
      </text>
    </comment>
  </commentList>
</comments>
</file>

<file path=xl/sharedStrings.xml><?xml version="1.0" encoding="utf-8"?>
<sst xmlns="http://schemas.openxmlformats.org/spreadsheetml/2006/main" count="106" uniqueCount="83">
  <si>
    <t>ĐẢNG CỘNG SẢN VIỆT NAM</t>
  </si>
  <si>
    <t>ĐẢNG BỘ SỞ CÔNG THƯƠNG</t>
  </si>
  <si>
    <t>BÁO CÁO THU, CHI TÀI CHÍNH</t>
  </si>
  <si>
    <t>(Dùng chung cho các Tổ chức Đảng)</t>
  </si>
  <si>
    <t>Phần I- Tình hình tổ chức đảng, tiền lương</t>
  </si>
  <si>
    <t>3- Số chi bộ trực thuộc, đảng bộ bộ phận: 04</t>
  </si>
  <si>
    <t>4- Số chi bộ cơ sở, đảng bộ cơ sở: 00</t>
  </si>
  <si>
    <t>5- Tổng số CBNV trong các doanh nghiệp, đơn vị SN khu vực NN:</t>
  </si>
  <si>
    <t xml:space="preserve">6- Tổng quỹ tiền lương trong các doanh nghiệp, đơn vị SN khu vực NN:  </t>
  </si>
  <si>
    <t>Phần II- Tình hình thực hiện thu, chi</t>
  </si>
  <si>
    <t>Đơn vị tính: đồng</t>
  </si>
  <si>
    <t>TT</t>
  </si>
  <si>
    <t>Chỉ tiêu</t>
  </si>
  <si>
    <t>Mã số</t>
  </si>
  <si>
    <t>Số tiền</t>
  </si>
  <si>
    <t>Kỳ này</t>
  </si>
  <si>
    <t>Luỹ kế</t>
  </si>
  <si>
    <t>A</t>
  </si>
  <si>
    <t>B</t>
  </si>
  <si>
    <t>C</t>
  </si>
  <si>
    <t>1</t>
  </si>
  <si>
    <t>2</t>
  </si>
  <si>
    <t>I</t>
  </si>
  <si>
    <t>Tổng thu= (02+03+04+05)</t>
  </si>
  <si>
    <t>01</t>
  </si>
  <si>
    <t>Kinh phí kỳ trước chuyển sang</t>
  </si>
  <si>
    <t>02</t>
  </si>
  <si>
    <t>Thu đảng phí được trích để lại</t>
  </si>
  <si>
    <t>03</t>
  </si>
  <si>
    <t>Kinh phí được cấp</t>
  </si>
  <si>
    <t>04</t>
  </si>
  <si>
    <t>Thu khác</t>
  </si>
  <si>
    <t>05</t>
  </si>
  <si>
    <t>II</t>
  </si>
  <si>
    <t>Tổng chi= (07+08+09+10+11+12)</t>
  </si>
  <si>
    <t>06</t>
  </si>
  <si>
    <t>Chi mua báo, tạp chí (Tiểu mục 7851)</t>
  </si>
  <si>
    <t>07</t>
  </si>
  <si>
    <t>Chi tổ chức đại hội (Tiểu mục 7852)</t>
  </si>
  <si>
    <t>08</t>
  </si>
  <si>
    <t>Chi khen thưởng (Tiểu mục 7853)</t>
  </si>
  <si>
    <t>09</t>
  </si>
  <si>
    <t>Chi hỗ trợ</t>
  </si>
  <si>
    <t>10</t>
  </si>
  <si>
    <t>Chi phụ cấp cấp uỷ</t>
  </si>
  <si>
    <t>11</t>
  </si>
  <si>
    <t>Chi khác (tiểu mục 7854)</t>
  </si>
  <si>
    <t>12</t>
  </si>
  <si>
    <t>III</t>
  </si>
  <si>
    <t>Kinh phí còn chuyển kỳ sau (01-06)</t>
  </si>
  <si>
    <t>13</t>
  </si>
  <si>
    <t>Lập biểu</t>
  </si>
  <si>
    <t>Nguyễn Thị Đào</t>
  </si>
  <si>
    <t>KP năm 2017 chuyển sang</t>
  </si>
  <si>
    <t>Đảng phí được trích để lại 2018</t>
  </si>
  <si>
    <t>Chi bộ 1</t>
  </si>
  <si>
    <t>Chi bộ 5</t>
  </si>
  <si>
    <t>Chi bộ 4</t>
  </si>
  <si>
    <t>Chi bộ 3</t>
  </si>
  <si>
    <t>Chi bộ 2</t>
  </si>
  <si>
    <t>QLTT</t>
  </si>
  <si>
    <t>Đảng ủy</t>
  </si>
  <si>
    <t>Cộng</t>
  </si>
  <si>
    <t>KP chuyển sang năm 2019</t>
  </si>
  <si>
    <t>Đảng phí thu năm 2018</t>
  </si>
  <si>
    <t xml:space="preserve"> </t>
  </si>
  <si>
    <t>Tồn KB</t>
  </si>
  <si>
    <t>Tổng</t>
  </si>
  <si>
    <t>cb1</t>
  </si>
  <si>
    <t>cb2</t>
  </si>
  <si>
    <t>cb3</t>
  </si>
  <si>
    <t>cb4</t>
  </si>
  <si>
    <t>cb5</t>
  </si>
  <si>
    <t>qltt</t>
  </si>
  <si>
    <t>*</t>
  </si>
  <si>
    <t>ĐẢNG UỶ KHỐI CÁC CQ VÀ DN TỈNH</t>
  </si>
  <si>
    <t>2- Số cấp uỷ viên: 11</t>
  </si>
  <si>
    <t>T/M Cấp uỷ</t>
  </si>
  <si>
    <t>Bí thư</t>
  </si>
  <si>
    <t xml:space="preserve"> NĂM 2022</t>
  </si>
  <si>
    <t>1- Tổng số đảng viên:  55</t>
  </si>
  <si>
    <t>Nguyễn Thanh Toàn</t>
  </si>
  <si>
    <t>Ngày   30    tháng   12   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</si>
</sst>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_-* #,##0.0\ _₫_-;\-* #,##0.0\ _₫_-;_-* &quot;-&quot;??\ _₫_-;_-@_-"/>
  </numFmts>
  <fonts count="1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8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  <font>
      <b/>
      <sz val="12"/>
      <color theme="8"/>
      <name val="Times New Roman"/>
      <family val="1"/>
    </font>
    <font>
      <b/>
      <sz val="12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165" fontId="2" fillId="0" borderId="0" xfId="1" applyNumberFormat="1" applyFont="1"/>
    <xf numFmtId="166" fontId="2" fillId="0" borderId="0" xfId="1" applyNumberFormat="1" applyFont="1"/>
    <xf numFmtId="0" fontId="6" fillId="0" borderId="0" xfId="0" applyFont="1"/>
    <xf numFmtId="165" fontId="6" fillId="0" borderId="0" xfId="1" applyNumberFormat="1" applyFont="1"/>
    <xf numFmtId="166" fontId="6" fillId="0" borderId="0" xfId="1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165" fontId="4" fillId="0" borderId="1" xfId="1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quotePrefix="1" applyFont="1" applyBorder="1" applyAlignment="1">
      <alignment horizontal="center"/>
    </xf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5" fontId="9" fillId="0" borderId="1" xfId="1" applyNumberFormat="1" applyFont="1" applyBorder="1" applyAlignment="1">
      <alignment horizontal="center" vertical="center"/>
    </xf>
    <xf numFmtId="165" fontId="7" fillId="0" borderId="0" xfId="1" applyNumberFormat="1" applyFont="1"/>
    <xf numFmtId="0" fontId="4" fillId="0" borderId="1" xfId="0" applyFont="1" applyBorder="1" applyAlignment="1">
      <alignment horizontal="left"/>
    </xf>
    <xf numFmtId="165" fontId="2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165" fontId="6" fillId="0" borderId="0" xfId="0" applyNumberFormat="1" applyFont="1"/>
    <xf numFmtId="165" fontId="9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165" fontId="10" fillId="0" borderId="0" xfId="1" applyNumberFormat="1" applyFont="1"/>
    <xf numFmtId="166" fontId="10" fillId="0" borderId="0" xfId="1" applyNumberFormat="1" applyFont="1"/>
    <xf numFmtId="165" fontId="4" fillId="0" borderId="0" xfId="0" applyNumberFormat="1" applyFont="1" applyAlignment="1">
      <alignment vertical="center"/>
    </xf>
    <xf numFmtId="165" fontId="15" fillId="0" borderId="1" xfId="1" applyNumberFormat="1" applyFont="1" applyBorder="1"/>
    <xf numFmtId="165" fontId="16" fillId="0" borderId="1" xfId="1" applyNumberFormat="1" applyFont="1" applyBorder="1"/>
    <xf numFmtId="165" fontId="16" fillId="0" borderId="1" xfId="1" applyNumberFormat="1" applyFont="1" applyBorder="1" applyAlignment="1"/>
    <xf numFmtId="165" fontId="15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/>
    </xf>
    <xf numFmtId="165" fontId="11" fillId="0" borderId="3" xfId="1" applyNumberFormat="1" applyFont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12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9A86-49A6-4FA3-AFC9-94C1637A7268}">
  <dimension ref="A2:M99"/>
  <sheetViews>
    <sheetView tabSelected="1" workbookViewId="0">
      <selection activeCell="I15" sqref="I15"/>
    </sheetView>
  </sheetViews>
  <sheetFormatPr defaultColWidth="9.140625" defaultRowHeight="15" x14ac:dyDescent="0.25"/>
  <cols>
    <col min="1" max="1" width="10.5703125" style="30" customWidth="1"/>
    <col min="2" max="2" width="36.7109375" style="30" customWidth="1"/>
    <col min="3" max="3" width="9.5703125" style="30" customWidth="1"/>
    <col min="4" max="4" width="17" style="32" customWidth="1"/>
    <col min="5" max="5" width="18.85546875" style="32" customWidth="1"/>
    <col min="6" max="6" width="3.42578125" style="30" customWidth="1"/>
    <col min="7" max="7" width="3.5703125" style="30" customWidth="1"/>
    <col min="8" max="8" width="16.7109375" style="30" customWidth="1"/>
    <col min="9" max="9" width="17" style="32" bestFit="1" customWidth="1"/>
    <col min="10" max="11" width="17" style="30" bestFit="1" customWidth="1"/>
    <col min="12" max="12" width="12.28515625" style="30" customWidth="1"/>
    <col min="13" max="13" width="9.140625" style="33"/>
    <col min="14" max="14" width="11.140625" style="30" customWidth="1"/>
    <col min="15" max="16384" width="9.140625" style="30"/>
  </cols>
  <sheetData>
    <row r="2" spans="1:13" s="1" customFormat="1" ht="15.75" x14ac:dyDescent="0.25">
      <c r="A2" s="44" t="s">
        <v>75</v>
      </c>
      <c r="B2" s="44"/>
      <c r="C2" s="45" t="s">
        <v>0</v>
      </c>
      <c r="D2" s="45"/>
      <c r="E2" s="45"/>
      <c r="I2" s="2"/>
      <c r="M2" s="3"/>
    </row>
    <row r="3" spans="1:13" s="1" customFormat="1" ht="15.75" x14ac:dyDescent="0.25">
      <c r="A3" s="46" t="s">
        <v>1</v>
      </c>
      <c r="B3" s="46"/>
      <c r="D3" s="2"/>
      <c r="E3" s="2"/>
      <c r="I3" s="2"/>
      <c r="M3" s="3"/>
    </row>
    <row r="4" spans="1:13" s="1" customFormat="1" ht="15.75" x14ac:dyDescent="0.25">
      <c r="A4" s="46" t="s">
        <v>74</v>
      </c>
      <c r="B4" s="46"/>
      <c r="D4" s="2"/>
      <c r="E4" s="2"/>
      <c r="I4" s="2"/>
      <c r="M4" s="3"/>
    </row>
    <row r="5" spans="1:13" s="4" customFormat="1" ht="27" customHeight="1" x14ac:dyDescent="0.3">
      <c r="A5" s="47" t="s">
        <v>2</v>
      </c>
      <c r="B5" s="47"/>
      <c r="C5" s="47"/>
      <c r="D5" s="47"/>
      <c r="E5" s="47"/>
      <c r="I5" s="5"/>
      <c r="M5" s="6"/>
    </row>
    <row r="6" spans="1:13" s="4" customFormat="1" ht="18.75" x14ac:dyDescent="0.3">
      <c r="A6" s="47" t="s">
        <v>79</v>
      </c>
      <c r="B6" s="47"/>
      <c r="C6" s="47"/>
      <c r="D6" s="47"/>
      <c r="E6" s="47"/>
      <c r="I6" s="5"/>
      <c r="M6" s="6"/>
    </row>
    <row r="7" spans="1:13" s="1" customFormat="1" ht="15.75" x14ac:dyDescent="0.25">
      <c r="A7" s="44" t="s">
        <v>3</v>
      </c>
      <c r="B7" s="44"/>
      <c r="C7" s="44"/>
      <c r="D7" s="44"/>
      <c r="E7" s="44"/>
      <c r="I7" s="2"/>
      <c r="M7" s="3"/>
    </row>
    <row r="8" spans="1:13" s="1" customFormat="1" ht="19.5" customHeight="1" x14ac:dyDescent="0.25">
      <c r="A8" s="7" t="s">
        <v>4</v>
      </c>
      <c r="B8" s="7"/>
      <c r="D8" s="2"/>
      <c r="E8" s="2"/>
      <c r="I8" s="2"/>
      <c r="M8" s="3"/>
    </row>
    <row r="9" spans="1:13" s="1" customFormat="1" ht="19.5" customHeight="1" x14ac:dyDescent="0.25">
      <c r="A9" s="1" t="s">
        <v>80</v>
      </c>
      <c r="D9" s="2"/>
      <c r="E9" s="2"/>
      <c r="I9" s="2"/>
      <c r="M9" s="3"/>
    </row>
    <row r="10" spans="1:13" s="1" customFormat="1" ht="19.5" customHeight="1" x14ac:dyDescent="0.25">
      <c r="A10" s="1" t="s">
        <v>76</v>
      </c>
      <c r="D10" s="2"/>
      <c r="E10" s="2"/>
      <c r="I10" s="2"/>
      <c r="M10" s="3"/>
    </row>
    <row r="11" spans="1:13" s="1" customFormat="1" ht="19.5" customHeight="1" x14ac:dyDescent="0.25">
      <c r="A11" s="1" t="s">
        <v>5</v>
      </c>
      <c r="D11" s="2"/>
      <c r="E11" s="2"/>
      <c r="I11" s="2"/>
      <c r="M11" s="3"/>
    </row>
    <row r="12" spans="1:13" s="1" customFormat="1" ht="19.5" customHeight="1" x14ac:dyDescent="0.25">
      <c r="A12" s="1" t="s">
        <v>6</v>
      </c>
      <c r="D12" s="2"/>
      <c r="E12" s="2"/>
      <c r="I12" s="2"/>
      <c r="M12" s="3"/>
    </row>
    <row r="13" spans="1:13" s="1" customFormat="1" ht="19.5" customHeight="1" x14ac:dyDescent="0.25">
      <c r="A13" s="1" t="s">
        <v>7</v>
      </c>
      <c r="D13" s="2"/>
      <c r="E13" s="2"/>
      <c r="I13" s="2"/>
      <c r="M13" s="3"/>
    </row>
    <row r="14" spans="1:13" s="1" customFormat="1" ht="19.5" customHeight="1" x14ac:dyDescent="0.25">
      <c r="A14" s="1" t="s">
        <v>8</v>
      </c>
      <c r="D14" s="2"/>
      <c r="E14" s="2"/>
      <c r="I14" s="2"/>
      <c r="M14" s="3"/>
    </row>
    <row r="15" spans="1:13" s="1" customFormat="1" ht="19.5" customHeight="1" x14ac:dyDescent="0.25">
      <c r="A15" s="7" t="s">
        <v>9</v>
      </c>
      <c r="B15" s="7"/>
      <c r="D15" s="2"/>
      <c r="E15" s="2"/>
    </row>
    <row r="16" spans="1:13" s="1" customFormat="1" ht="15.75" x14ac:dyDescent="0.25">
      <c r="A16" s="7"/>
      <c r="B16" s="7"/>
      <c r="D16" s="2"/>
      <c r="E16" s="1" t="s">
        <v>10</v>
      </c>
    </row>
    <row r="17" spans="1:10" s="8" customFormat="1" ht="21" customHeight="1" x14ac:dyDescent="0.25">
      <c r="A17" s="48" t="s">
        <v>11</v>
      </c>
      <c r="B17" s="48" t="s">
        <v>12</v>
      </c>
      <c r="C17" s="48" t="s">
        <v>13</v>
      </c>
      <c r="D17" s="49" t="s">
        <v>14</v>
      </c>
      <c r="E17" s="49"/>
    </row>
    <row r="18" spans="1:10" s="8" customFormat="1" ht="21" customHeight="1" x14ac:dyDescent="0.25">
      <c r="A18" s="48"/>
      <c r="B18" s="48"/>
      <c r="C18" s="48"/>
      <c r="D18" s="42" t="s">
        <v>15</v>
      </c>
      <c r="E18" s="42" t="s">
        <v>16</v>
      </c>
    </row>
    <row r="19" spans="1:10" s="1" customFormat="1" ht="21" customHeight="1" x14ac:dyDescent="0.25">
      <c r="A19" s="43" t="s">
        <v>17</v>
      </c>
      <c r="B19" s="43" t="s">
        <v>18</v>
      </c>
      <c r="C19" s="43" t="s">
        <v>19</v>
      </c>
      <c r="D19" s="9" t="s">
        <v>20</v>
      </c>
      <c r="E19" s="9" t="s">
        <v>21</v>
      </c>
    </row>
    <row r="20" spans="1:10" s="1" customFormat="1" ht="21" customHeight="1" x14ac:dyDescent="0.25">
      <c r="A20" s="43" t="s">
        <v>22</v>
      </c>
      <c r="B20" s="10" t="s">
        <v>23</v>
      </c>
      <c r="C20" s="11" t="s">
        <v>24</v>
      </c>
      <c r="D20" s="35">
        <f>D21+D22+D23</f>
        <v>78629723</v>
      </c>
      <c r="E20" s="35">
        <f>E21+E22+E23+E24</f>
        <v>78629723</v>
      </c>
      <c r="H20" s="12"/>
    </row>
    <row r="21" spans="1:10" s="1" customFormat="1" ht="21" customHeight="1" x14ac:dyDescent="0.25">
      <c r="A21" s="13">
        <v>1</v>
      </c>
      <c r="B21" s="14" t="s">
        <v>25</v>
      </c>
      <c r="C21" s="15" t="s">
        <v>26</v>
      </c>
      <c r="D21" s="36">
        <v>7317280</v>
      </c>
      <c r="E21" s="36">
        <f>D21</f>
        <v>7317280</v>
      </c>
    </row>
    <row r="22" spans="1:10" s="1" customFormat="1" ht="21" customHeight="1" x14ac:dyDescent="0.25">
      <c r="A22" s="13">
        <v>2</v>
      </c>
      <c r="B22" s="14" t="s">
        <v>27</v>
      </c>
      <c r="C22" s="15" t="s">
        <v>28</v>
      </c>
      <c r="D22" s="36">
        <v>17672443</v>
      </c>
      <c r="E22" s="36">
        <f>D22</f>
        <v>17672443</v>
      </c>
    </row>
    <row r="23" spans="1:10" s="1" customFormat="1" ht="21" customHeight="1" x14ac:dyDescent="0.25">
      <c r="A23" s="13">
        <v>3</v>
      </c>
      <c r="B23" s="14" t="s">
        <v>29</v>
      </c>
      <c r="C23" s="15" t="s">
        <v>30</v>
      </c>
      <c r="D23" s="36">
        <v>53640000</v>
      </c>
      <c r="E23" s="37">
        <f>D23</f>
        <v>53640000</v>
      </c>
    </row>
    <row r="24" spans="1:10" s="1" customFormat="1" ht="21" customHeight="1" x14ac:dyDescent="0.25">
      <c r="A24" s="13">
        <v>4</v>
      </c>
      <c r="B24" s="14" t="s">
        <v>31</v>
      </c>
      <c r="C24" s="15" t="s">
        <v>32</v>
      </c>
      <c r="D24" s="36"/>
      <c r="E24" s="36"/>
    </row>
    <row r="25" spans="1:10" s="8" customFormat="1" ht="21" customHeight="1" x14ac:dyDescent="0.25">
      <c r="A25" s="41" t="s">
        <v>33</v>
      </c>
      <c r="B25" s="16" t="s">
        <v>34</v>
      </c>
      <c r="C25" s="17" t="s">
        <v>35</v>
      </c>
      <c r="D25" s="38">
        <f>D26+D27+D28+D30+D31</f>
        <v>56393320</v>
      </c>
      <c r="E25" s="38">
        <f>E26+E27+E28+E29+E30+E31</f>
        <v>56393320</v>
      </c>
    </row>
    <row r="26" spans="1:10" s="1" customFormat="1" ht="21" customHeight="1" x14ac:dyDescent="0.25">
      <c r="A26" s="13">
        <v>1</v>
      </c>
      <c r="B26" s="14" t="s">
        <v>36</v>
      </c>
      <c r="C26" s="15" t="s">
        <v>37</v>
      </c>
      <c r="D26" s="36">
        <v>0</v>
      </c>
      <c r="E26" s="36">
        <f>D26</f>
        <v>0</v>
      </c>
    </row>
    <row r="27" spans="1:10" s="1" customFormat="1" ht="21" customHeight="1" x14ac:dyDescent="0.25">
      <c r="A27" s="13">
        <v>2</v>
      </c>
      <c r="B27" s="14" t="s">
        <v>38</v>
      </c>
      <c r="C27" s="15" t="s">
        <v>39</v>
      </c>
      <c r="D27" s="36">
        <v>0</v>
      </c>
      <c r="E27" s="36">
        <f>D27</f>
        <v>0</v>
      </c>
    </row>
    <row r="28" spans="1:10" s="1" customFormat="1" ht="21" customHeight="1" x14ac:dyDescent="0.25">
      <c r="A28" s="13">
        <v>3</v>
      </c>
      <c r="B28" s="14" t="s">
        <v>40</v>
      </c>
      <c r="C28" s="15" t="s">
        <v>41</v>
      </c>
      <c r="D28" s="36">
        <v>0</v>
      </c>
      <c r="E28" s="36">
        <f>D28</f>
        <v>0</v>
      </c>
    </row>
    <row r="29" spans="1:10" s="1" customFormat="1" ht="21" customHeight="1" x14ac:dyDescent="0.25">
      <c r="A29" s="13">
        <v>4</v>
      </c>
      <c r="B29" s="14" t="s">
        <v>42</v>
      </c>
      <c r="C29" s="15" t="s">
        <v>43</v>
      </c>
      <c r="D29" s="36"/>
      <c r="E29" s="36"/>
      <c r="I29" s="2"/>
    </row>
    <row r="30" spans="1:10" s="1" customFormat="1" ht="21" customHeight="1" x14ac:dyDescent="0.25">
      <c r="A30" s="13">
        <v>5</v>
      </c>
      <c r="B30" s="14" t="s">
        <v>44</v>
      </c>
      <c r="C30" s="15" t="s">
        <v>45</v>
      </c>
      <c r="D30" s="36">
        <v>53640000</v>
      </c>
      <c r="E30" s="36">
        <f>D30</f>
        <v>53640000</v>
      </c>
      <c r="I30" s="2"/>
      <c r="J30" s="2"/>
    </row>
    <row r="31" spans="1:10" s="1" customFormat="1" ht="21" customHeight="1" x14ac:dyDescent="0.25">
      <c r="A31" s="13">
        <v>6</v>
      </c>
      <c r="B31" s="14" t="s">
        <v>46</v>
      </c>
      <c r="C31" s="15" t="s">
        <v>47</v>
      </c>
      <c r="D31" s="36">
        <v>2753320</v>
      </c>
      <c r="E31" s="36">
        <f>D31</f>
        <v>2753320</v>
      </c>
      <c r="I31" s="2"/>
    </row>
    <row r="32" spans="1:10" s="8" customFormat="1" ht="21" customHeight="1" x14ac:dyDescent="0.25">
      <c r="A32" s="41" t="s">
        <v>48</v>
      </c>
      <c r="B32" s="16" t="s">
        <v>49</v>
      </c>
      <c r="C32" s="17" t="s">
        <v>50</v>
      </c>
      <c r="D32" s="18">
        <f>D20-D25</f>
        <v>22236403</v>
      </c>
      <c r="E32" s="18">
        <f>E20-E25</f>
        <v>22236403</v>
      </c>
      <c r="H32" s="19"/>
      <c r="I32" s="2"/>
    </row>
    <row r="33" spans="1:9" s="1" customFormat="1" ht="15.75" x14ac:dyDescent="0.25">
      <c r="A33" s="39"/>
      <c r="D33" s="2"/>
      <c r="E33" s="2"/>
      <c r="I33" s="2"/>
    </row>
    <row r="34" spans="1:9" s="1" customFormat="1" ht="15.75" x14ac:dyDescent="0.25">
      <c r="C34" s="44" t="s">
        <v>82</v>
      </c>
      <c r="D34" s="44"/>
      <c r="E34" s="44"/>
      <c r="I34" s="2"/>
    </row>
    <row r="35" spans="1:9" s="1" customFormat="1" ht="15.75" x14ac:dyDescent="0.25">
      <c r="A35" s="46" t="s">
        <v>51</v>
      </c>
      <c r="B35" s="46"/>
      <c r="C35" s="46" t="s">
        <v>77</v>
      </c>
      <c r="D35" s="46"/>
      <c r="E35" s="46"/>
      <c r="I35" s="2"/>
    </row>
    <row r="36" spans="1:9" s="1" customFormat="1" ht="15.75" x14ac:dyDescent="0.25">
      <c r="A36" s="40"/>
      <c r="B36" s="40"/>
      <c r="C36" s="46" t="s">
        <v>78</v>
      </c>
      <c r="D36" s="46"/>
      <c r="E36" s="46"/>
      <c r="I36" s="2"/>
    </row>
    <row r="37" spans="1:9" s="1" customFormat="1" ht="15.75" x14ac:dyDescent="0.25">
      <c r="A37" s="40"/>
      <c r="B37" s="40"/>
      <c r="C37" s="40"/>
      <c r="D37" s="40"/>
      <c r="E37" s="40"/>
      <c r="I37" s="2"/>
    </row>
    <row r="38" spans="1:9" s="1" customFormat="1" ht="15.75" x14ac:dyDescent="0.25">
      <c r="D38" s="2"/>
      <c r="E38" s="2"/>
      <c r="I38" s="2"/>
    </row>
    <row r="39" spans="1:9" s="1" customFormat="1" ht="15.75" x14ac:dyDescent="0.25">
      <c r="D39" s="2"/>
      <c r="E39" s="2"/>
      <c r="I39" s="12"/>
    </row>
    <row r="40" spans="1:9" s="1" customFormat="1" ht="15.75" x14ac:dyDescent="0.25">
      <c r="D40" s="2"/>
      <c r="E40" s="2"/>
      <c r="I40" s="12"/>
    </row>
    <row r="41" spans="1:9" s="1" customFormat="1" ht="15.75" x14ac:dyDescent="0.25">
      <c r="D41" s="2"/>
      <c r="E41" s="2"/>
    </row>
    <row r="42" spans="1:9" s="1" customFormat="1" ht="15.75" x14ac:dyDescent="0.25">
      <c r="A42" s="46" t="s">
        <v>52</v>
      </c>
      <c r="B42" s="46"/>
      <c r="C42" s="46" t="s">
        <v>81</v>
      </c>
      <c r="D42" s="46"/>
      <c r="E42" s="46"/>
    </row>
    <row r="43" spans="1:9" s="1" customFormat="1" ht="15.75" x14ac:dyDescent="0.25">
      <c r="D43" s="2"/>
      <c r="E43" s="2"/>
    </row>
    <row r="44" spans="1:9" s="1" customFormat="1" ht="15.75" x14ac:dyDescent="0.25">
      <c r="D44" s="2"/>
      <c r="E44" s="2"/>
    </row>
    <row r="45" spans="1:9" s="1" customFormat="1" ht="15.75" x14ac:dyDescent="0.25">
      <c r="D45" s="2"/>
      <c r="E45" s="2"/>
    </row>
    <row r="46" spans="1:9" s="1" customFormat="1" ht="15.75" hidden="1" x14ac:dyDescent="0.25">
      <c r="D46" s="2"/>
      <c r="E46" s="2"/>
    </row>
    <row r="47" spans="1:9" s="1" customFormat="1" ht="15.75" hidden="1" x14ac:dyDescent="0.25">
      <c r="D47" s="2"/>
      <c r="E47" s="2"/>
    </row>
    <row r="48" spans="1:9" s="1" customFormat="1" ht="15.75" hidden="1" x14ac:dyDescent="0.25">
      <c r="D48" s="2"/>
      <c r="E48" s="2"/>
    </row>
    <row r="49" spans="1:11" s="1" customFormat="1" ht="15.75" hidden="1" x14ac:dyDescent="0.25">
      <c r="D49" s="2"/>
      <c r="E49" s="2"/>
    </row>
    <row r="50" spans="1:11" s="1" customFormat="1" ht="15.75" hidden="1" x14ac:dyDescent="0.25">
      <c r="D50" s="2"/>
      <c r="E50" s="2"/>
    </row>
    <row r="51" spans="1:11" s="1" customFormat="1" ht="15.75" hidden="1" x14ac:dyDescent="0.25">
      <c r="D51" s="2"/>
      <c r="E51" s="2"/>
    </row>
    <row r="52" spans="1:11" s="1" customFormat="1" ht="15.75" hidden="1" x14ac:dyDescent="0.25">
      <c r="B52" s="2"/>
    </row>
    <row r="53" spans="1:11" s="1" customFormat="1" ht="15.75" hidden="1" x14ac:dyDescent="0.25">
      <c r="A53" s="51" t="s">
        <v>53</v>
      </c>
      <c r="B53" s="51"/>
      <c r="C53" s="51"/>
      <c r="D53" s="52" t="s">
        <v>54</v>
      </c>
      <c r="E53" s="53"/>
    </row>
    <row r="54" spans="1:11" s="1" customFormat="1" ht="15.75" hidden="1" x14ac:dyDescent="0.25">
      <c r="A54" s="20" t="s">
        <v>55</v>
      </c>
      <c r="B54" s="54">
        <v>0</v>
      </c>
      <c r="C54" s="54"/>
      <c r="D54" s="20" t="s">
        <v>55</v>
      </c>
      <c r="E54" s="21">
        <v>3409000</v>
      </c>
      <c r="H54" s="12">
        <f>E54+E55+E56+E57+E58+E59+E60</f>
        <v>43066600</v>
      </c>
      <c r="I54" s="12"/>
    </row>
    <row r="55" spans="1:11" s="1" customFormat="1" ht="15.75" hidden="1" x14ac:dyDescent="0.25">
      <c r="A55" s="20" t="s">
        <v>56</v>
      </c>
      <c r="B55" s="54">
        <v>0</v>
      </c>
      <c r="C55" s="54"/>
      <c r="D55" s="20" t="s">
        <v>56</v>
      </c>
      <c r="E55" s="21">
        <v>1706100</v>
      </c>
    </row>
    <row r="56" spans="1:11" s="1" customFormat="1" ht="15.75" hidden="1" x14ac:dyDescent="0.25">
      <c r="A56" s="14" t="s">
        <v>57</v>
      </c>
      <c r="B56" s="50">
        <v>100</v>
      </c>
      <c r="C56" s="50"/>
      <c r="D56" s="14" t="s">
        <v>57</v>
      </c>
      <c r="E56" s="21">
        <v>1101000</v>
      </c>
    </row>
    <row r="57" spans="1:11" s="1" customFormat="1" ht="15.75" hidden="1" x14ac:dyDescent="0.25">
      <c r="A57" s="14" t="s">
        <v>58</v>
      </c>
      <c r="B57" s="50">
        <v>60300</v>
      </c>
      <c r="C57" s="50"/>
      <c r="D57" s="14" t="s">
        <v>58</v>
      </c>
      <c r="E57" s="21">
        <v>2128500</v>
      </c>
      <c r="I57" s="12"/>
    </row>
    <row r="58" spans="1:11" s="1" customFormat="1" ht="15.75" hidden="1" x14ac:dyDescent="0.25">
      <c r="A58" s="14" t="s">
        <v>59</v>
      </c>
      <c r="B58" s="50">
        <v>2300800</v>
      </c>
      <c r="C58" s="50"/>
      <c r="D58" s="14" t="s">
        <v>59</v>
      </c>
      <c r="E58" s="21">
        <v>2106000</v>
      </c>
    </row>
    <row r="59" spans="1:11" s="1" customFormat="1" ht="15.75" hidden="1" x14ac:dyDescent="0.25">
      <c r="A59" s="14" t="s">
        <v>60</v>
      </c>
      <c r="B59" s="50">
        <v>1066167</v>
      </c>
      <c r="C59" s="50"/>
      <c r="D59" s="14" t="s">
        <v>60</v>
      </c>
      <c r="E59" s="21">
        <v>5904000</v>
      </c>
      <c r="I59" s="12"/>
    </row>
    <row r="60" spans="1:11" s="1" customFormat="1" ht="15.75" hidden="1" x14ac:dyDescent="0.25">
      <c r="A60" s="14" t="s">
        <v>61</v>
      </c>
      <c r="B60" s="50">
        <v>2475788</v>
      </c>
      <c r="C60" s="50"/>
      <c r="D60" s="14" t="s">
        <v>61</v>
      </c>
      <c r="E60" s="21">
        <v>26712000</v>
      </c>
      <c r="H60" s="22"/>
    </row>
    <row r="61" spans="1:11" s="4" customFormat="1" ht="18.75" hidden="1" x14ac:dyDescent="0.3">
      <c r="A61" s="10" t="s">
        <v>62</v>
      </c>
      <c r="B61" s="57">
        <f>B60+B59+B58+B57+B56+B55+B54</f>
        <v>5903155</v>
      </c>
      <c r="C61" s="58"/>
      <c r="D61" s="23" t="s">
        <v>62</v>
      </c>
      <c r="E61" s="42">
        <f>E60+E59+E58+E57+E56+E55+E54</f>
        <v>43066600</v>
      </c>
    </row>
    <row r="62" spans="1:11" s="4" customFormat="1" ht="18.75" hidden="1" x14ac:dyDescent="0.3">
      <c r="A62" s="8"/>
      <c r="B62" s="24"/>
      <c r="C62" s="8"/>
      <c r="D62" s="25"/>
      <c r="E62" s="26"/>
    </row>
    <row r="63" spans="1:11" s="4" customFormat="1" ht="18.75" hidden="1" x14ac:dyDescent="0.3">
      <c r="A63" s="1"/>
      <c r="B63" s="2"/>
      <c r="C63" s="1"/>
      <c r="D63" s="1"/>
      <c r="E63" s="3"/>
    </row>
    <row r="64" spans="1:11" s="4" customFormat="1" ht="18.75" hidden="1" x14ac:dyDescent="0.3">
      <c r="A64" s="51" t="s">
        <v>63</v>
      </c>
      <c r="B64" s="51"/>
      <c r="C64" s="51"/>
      <c r="D64" s="52" t="s">
        <v>64</v>
      </c>
      <c r="E64" s="53"/>
      <c r="H64" s="27">
        <f>SUM(H65:H70)</f>
        <v>16354500</v>
      </c>
      <c r="I64" s="27">
        <f>SUM(I65:I70)</f>
        <v>38160500</v>
      </c>
      <c r="J64" s="27">
        <f>I64*70%</f>
        <v>26712350</v>
      </c>
      <c r="K64" s="27"/>
    </row>
    <row r="65" spans="1:13" s="4" customFormat="1" ht="18.75" hidden="1" x14ac:dyDescent="0.3">
      <c r="A65" s="20" t="s">
        <v>55</v>
      </c>
      <c r="B65" s="59">
        <v>3409000</v>
      </c>
      <c r="C65" s="59"/>
      <c r="D65" s="20" t="s">
        <v>55</v>
      </c>
      <c r="E65" s="21">
        <v>11362000</v>
      </c>
      <c r="H65" s="27">
        <f>E65*30%</f>
        <v>3408600</v>
      </c>
      <c r="I65" s="5">
        <f>E65*70%</f>
        <v>7953399.9999999991</v>
      </c>
      <c r="J65" s="27">
        <f>J64+I64</f>
        <v>64872850</v>
      </c>
      <c r="M65" s="6"/>
    </row>
    <row r="66" spans="1:13" s="4" customFormat="1" ht="18.75" hidden="1" x14ac:dyDescent="0.3">
      <c r="A66" s="20" t="s">
        <v>56</v>
      </c>
      <c r="B66" s="59">
        <v>0</v>
      </c>
      <c r="C66" s="59"/>
      <c r="D66" s="20" t="s">
        <v>56</v>
      </c>
      <c r="E66" s="21">
        <v>5687000</v>
      </c>
      <c r="H66" s="27">
        <f t="shared" ref="H66:H70" si="0">E66*30%</f>
        <v>1706100</v>
      </c>
      <c r="I66" s="5">
        <f>E66*70%</f>
        <v>3980899.9999999995</v>
      </c>
      <c r="M66" s="6"/>
    </row>
    <row r="67" spans="1:13" s="4" customFormat="1" ht="18.75" hidden="1" x14ac:dyDescent="0.3">
      <c r="A67" s="14" t="s">
        <v>57</v>
      </c>
      <c r="B67" s="60">
        <v>0</v>
      </c>
      <c r="C67" s="60"/>
      <c r="D67" s="14" t="s">
        <v>57</v>
      </c>
      <c r="E67" s="28">
        <v>3672000</v>
      </c>
      <c r="H67" s="27">
        <f t="shared" si="0"/>
        <v>1101600</v>
      </c>
      <c r="I67" s="5">
        <f t="shared" ref="I67:I70" si="1">E67*70%</f>
        <v>2570400</v>
      </c>
      <c r="M67" s="6"/>
    </row>
    <row r="68" spans="1:13" s="4" customFormat="1" ht="18.75" hidden="1" x14ac:dyDescent="0.3">
      <c r="A68" s="14" t="s">
        <v>58</v>
      </c>
      <c r="B68" s="60">
        <v>800</v>
      </c>
      <c r="C68" s="60"/>
      <c r="D68" s="14" t="s">
        <v>58</v>
      </c>
      <c r="E68" s="28">
        <v>7095000</v>
      </c>
      <c r="H68" s="27">
        <f t="shared" si="0"/>
        <v>2128500</v>
      </c>
      <c r="I68" s="5">
        <f t="shared" si="1"/>
        <v>4966500</v>
      </c>
      <c r="M68" s="6"/>
    </row>
    <row r="69" spans="1:13" s="4" customFormat="1" ht="18.75" hidden="1" x14ac:dyDescent="0.3">
      <c r="A69" s="14" t="s">
        <v>59</v>
      </c>
      <c r="B69" s="60">
        <v>2878800</v>
      </c>
      <c r="C69" s="60"/>
      <c r="D69" s="14" t="s">
        <v>59</v>
      </c>
      <c r="E69" s="28">
        <v>7017000</v>
      </c>
      <c r="H69" s="27">
        <f t="shared" si="0"/>
        <v>2105100</v>
      </c>
      <c r="I69" s="5">
        <f t="shared" si="1"/>
        <v>4911900</v>
      </c>
      <c r="M69" s="6"/>
    </row>
    <row r="70" spans="1:13" s="4" customFormat="1" ht="18.75" hidden="1" x14ac:dyDescent="0.3">
      <c r="A70" s="14" t="s">
        <v>60</v>
      </c>
      <c r="B70" s="60">
        <v>494167</v>
      </c>
      <c r="C70" s="60"/>
      <c r="D70" s="14" t="s">
        <v>60</v>
      </c>
      <c r="E70" s="28">
        <v>19682000</v>
      </c>
      <c r="H70" s="27">
        <f t="shared" si="0"/>
        <v>5904600</v>
      </c>
      <c r="I70" s="5">
        <f t="shared" si="1"/>
        <v>13777400</v>
      </c>
      <c r="M70" s="6"/>
    </row>
    <row r="71" spans="1:13" ht="15.75" hidden="1" x14ac:dyDescent="0.25">
      <c r="A71" s="14" t="s">
        <v>61</v>
      </c>
      <c r="B71" s="60">
        <v>7342000</v>
      </c>
      <c r="C71" s="60"/>
      <c r="D71" s="10" t="s">
        <v>62</v>
      </c>
      <c r="E71" s="29">
        <f>SUM(E65:E70)</f>
        <v>54515000</v>
      </c>
      <c r="H71" s="31"/>
      <c r="I71" s="32">
        <f>B74-D32</f>
        <v>-8111636</v>
      </c>
      <c r="J71" s="31">
        <f>B74-D32</f>
        <v>-8111636</v>
      </c>
    </row>
    <row r="72" spans="1:13" ht="15.75" hidden="1" x14ac:dyDescent="0.25">
      <c r="A72" s="10" t="s">
        <v>62</v>
      </c>
      <c r="B72" s="55">
        <f>SUM(B65:C71)</f>
        <v>14124767</v>
      </c>
      <c r="C72" s="56"/>
      <c r="H72" s="30" t="s">
        <v>65</v>
      </c>
    </row>
    <row r="73" spans="1:13" ht="15.75" hidden="1" x14ac:dyDescent="0.25">
      <c r="A73" s="14" t="s">
        <v>66</v>
      </c>
      <c r="B73" s="50">
        <v>0</v>
      </c>
      <c r="C73" s="50"/>
      <c r="D73" s="1"/>
      <c r="E73" s="34"/>
      <c r="F73" s="26"/>
    </row>
    <row r="74" spans="1:13" ht="15.75" hidden="1" x14ac:dyDescent="0.25">
      <c r="A74" s="14" t="s">
        <v>67</v>
      </c>
      <c r="B74" s="63">
        <f>B72+B73</f>
        <v>14124767</v>
      </c>
      <c r="C74" s="63"/>
      <c r="D74" s="12"/>
      <c r="E74" s="1"/>
      <c r="F74" s="1"/>
    </row>
    <row r="75" spans="1:13" ht="15.75" hidden="1" x14ac:dyDescent="0.25">
      <c r="A75" s="1"/>
      <c r="B75" s="2"/>
      <c r="C75" s="1"/>
      <c r="D75" s="1"/>
      <c r="E75" s="1"/>
      <c r="F75" s="1"/>
    </row>
    <row r="76" spans="1:13" ht="15.75" hidden="1" x14ac:dyDescent="0.25">
      <c r="A76" s="1"/>
      <c r="B76" s="2"/>
      <c r="C76" s="1"/>
      <c r="D76" s="1"/>
      <c r="E76" s="1"/>
      <c r="F76" s="1"/>
    </row>
    <row r="77" spans="1:13" ht="15.75" hidden="1" x14ac:dyDescent="0.25">
      <c r="A77" s="1"/>
      <c r="B77" s="2"/>
      <c r="C77" s="1"/>
      <c r="D77" s="1"/>
      <c r="E77" s="1"/>
      <c r="F77" s="1"/>
    </row>
    <row r="78" spans="1:13" ht="15.75" hidden="1" x14ac:dyDescent="0.25">
      <c r="A78" s="1" t="s">
        <v>68</v>
      </c>
      <c r="B78" s="61">
        <v>17</v>
      </c>
      <c r="C78" s="61"/>
      <c r="D78" s="12"/>
      <c r="E78" s="1"/>
      <c r="F78" s="1"/>
    </row>
    <row r="79" spans="1:13" ht="15.75" hidden="1" x14ac:dyDescent="0.25">
      <c r="A79" s="1" t="s">
        <v>69</v>
      </c>
      <c r="B79" s="62">
        <v>12</v>
      </c>
      <c r="C79" s="62"/>
      <c r="D79" s="1"/>
      <c r="E79" s="1"/>
      <c r="F79" s="1"/>
    </row>
    <row r="80" spans="1:13" ht="15.75" hidden="1" x14ac:dyDescent="0.25">
      <c r="A80" s="1" t="s">
        <v>70</v>
      </c>
      <c r="B80" s="61">
        <v>14</v>
      </c>
      <c r="C80" s="61"/>
      <c r="D80" s="1"/>
      <c r="E80" s="1"/>
      <c r="F80" s="1"/>
    </row>
    <row r="81" spans="1:6" ht="15" hidden="1" customHeight="1" x14ac:dyDescent="0.25">
      <c r="A81" s="1" t="s">
        <v>71</v>
      </c>
      <c r="B81" s="61">
        <v>7</v>
      </c>
      <c r="C81" s="61"/>
      <c r="D81" s="1"/>
      <c r="E81" s="1"/>
      <c r="F81" s="1"/>
    </row>
    <row r="82" spans="1:6" ht="15.75" hidden="1" x14ac:dyDescent="0.25">
      <c r="A82" s="1" t="s">
        <v>72</v>
      </c>
      <c r="B82" s="61">
        <v>9</v>
      </c>
      <c r="C82" s="61"/>
      <c r="D82" s="1"/>
      <c r="E82" s="1"/>
      <c r="F82" s="1"/>
    </row>
    <row r="83" spans="1:6" ht="15.75" hidden="1" x14ac:dyDescent="0.25">
      <c r="A83" s="1" t="s">
        <v>73</v>
      </c>
      <c r="B83" s="61">
        <v>28</v>
      </c>
      <c r="C83" s="61"/>
      <c r="D83" s="1"/>
      <c r="E83" s="1"/>
      <c r="F83" s="1"/>
    </row>
    <row r="84" spans="1:6" ht="15.75" hidden="1" x14ac:dyDescent="0.25">
      <c r="A84" s="1"/>
      <c r="B84" s="62">
        <f>SUM(B78:C83)</f>
        <v>87</v>
      </c>
      <c r="C84" s="62"/>
      <c r="D84" s="1"/>
      <c r="E84" s="1"/>
      <c r="F84" s="1"/>
    </row>
    <row r="85" spans="1:6" ht="15.75" hidden="1" x14ac:dyDescent="0.25">
      <c r="A85" s="1"/>
      <c r="B85" s="2"/>
      <c r="C85" s="1"/>
      <c r="D85" s="1"/>
      <c r="E85" s="1"/>
      <c r="F85" s="1"/>
    </row>
    <row r="86" spans="1:6" ht="15.75" hidden="1" x14ac:dyDescent="0.25">
      <c r="A86" s="1"/>
      <c r="B86" s="2"/>
      <c r="C86" s="1"/>
      <c r="D86" s="1"/>
      <c r="E86" s="1"/>
      <c r="F86" s="1"/>
    </row>
    <row r="87" spans="1:6" ht="15.75" hidden="1" x14ac:dyDescent="0.25">
      <c r="A87" s="1"/>
      <c r="B87" s="2"/>
      <c r="C87" s="1"/>
      <c r="D87" s="1"/>
      <c r="E87" s="1"/>
      <c r="F87" s="1"/>
    </row>
    <row r="88" spans="1:6" ht="15.75" hidden="1" x14ac:dyDescent="0.25">
      <c r="A88" s="1"/>
      <c r="B88" s="2"/>
      <c r="C88" s="1"/>
      <c r="D88" s="1"/>
      <c r="E88" s="1"/>
      <c r="F88" s="1"/>
    </row>
    <row r="89" spans="1:6" ht="15.75" hidden="1" x14ac:dyDescent="0.25">
      <c r="A89" s="1"/>
      <c r="B89" s="2"/>
      <c r="C89" s="1"/>
      <c r="D89" s="1"/>
      <c r="E89" s="1"/>
      <c r="F89" s="1"/>
    </row>
    <row r="90" spans="1:6" ht="15.75" hidden="1" x14ac:dyDescent="0.25">
      <c r="A90" s="1"/>
      <c r="B90" s="2"/>
      <c r="C90" s="1"/>
      <c r="D90" s="1"/>
      <c r="E90" s="1"/>
      <c r="F90" s="1"/>
    </row>
    <row r="91" spans="1:6" ht="15.75" hidden="1" x14ac:dyDescent="0.25">
      <c r="A91" s="1"/>
      <c r="B91" s="2"/>
      <c r="C91" s="1"/>
      <c r="D91" s="1"/>
      <c r="E91" s="1"/>
      <c r="F91" s="1"/>
    </row>
    <row r="92" spans="1:6" ht="18.75" hidden="1" x14ac:dyDescent="0.3">
      <c r="A92" s="4"/>
      <c r="B92" s="5"/>
      <c r="C92" s="4"/>
      <c r="D92" s="4"/>
      <c r="E92" s="4"/>
      <c r="F92" s="4"/>
    </row>
    <row r="93" spans="1:6" ht="18.75" hidden="1" x14ac:dyDescent="0.3">
      <c r="A93" s="4"/>
      <c r="B93" s="5"/>
      <c r="C93" s="4"/>
      <c r="D93" s="4"/>
      <c r="E93" s="4"/>
      <c r="F93" s="4"/>
    </row>
    <row r="94" spans="1:6" ht="18.75" hidden="1" x14ac:dyDescent="0.3">
      <c r="A94" s="4"/>
      <c r="B94" s="5"/>
      <c r="C94" s="4"/>
      <c r="D94" s="4"/>
      <c r="E94" s="4"/>
      <c r="F94" s="4"/>
    </row>
    <row r="95" spans="1:6" ht="18.75" hidden="1" x14ac:dyDescent="0.3">
      <c r="A95" s="4"/>
      <c r="B95" s="5"/>
      <c r="C95" s="4"/>
      <c r="D95" s="4"/>
      <c r="E95" s="4"/>
      <c r="F95" s="4"/>
    </row>
    <row r="96" spans="1:6" hidden="1" x14ac:dyDescent="0.25"/>
    <row r="97" hidden="1" x14ac:dyDescent="0.25"/>
    <row r="98" hidden="1" x14ac:dyDescent="0.25"/>
    <row r="99" hidden="1" x14ac:dyDescent="0.25"/>
  </sheetData>
  <mergeCells count="46">
    <mergeCell ref="B82:C82"/>
    <mergeCell ref="B83:C83"/>
    <mergeCell ref="B84:C84"/>
    <mergeCell ref="B73:C73"/>
    <mergeCell ref="B74:C74"/>
    <mergeCell ref="B78:C78"/>
    <mergeCell ref="B79:C79"/>
    <mergeCell ref="B80:C80"/>
    <mergeCell ref="B81:C81"/>
    <mergeCell ref="B72:C72"/>
    <mergeCell ref="B60:C60"/>
    <mergeCell ref="B61:C61"/>
    <mergeCell ref="A64:C64"/>
    <mergeCell ref="D64:E64"/>
    <mergeCell ref="B65:C65"/>
    <mergeCell ref="B66:C66"/>
    <mergeCell ref="B67:C67"/>
    <mergeCell ref="B68:C68"/>
    <mergeCell ref="B69:C69"/>
    <mergeCell ref="B70:C70"/>
    <mergeCell ref="B71:C71"/>
    <mergeCell ref="B59:C59"/>
    <mergeCell ref="A35:B35"/>
    <mergeCell ref="C35:E35"/>
    <mergeCell ref="C36:E36"/>
    <mergeCell ref="A42:B42"/>
    <mergeCell ref="C42:E42"/>
    <mergeCell ref="A53:C53"/>
    <mergeCell ref="D53:E53"/>
    <mergeCell ref="B54:C54"/>
    <mergeCell ref="B55:C55"/>
    <mergeCell ref="B56:C56"/>
    <mergeCell ref="B57:C57"/>
    <mergeCell ref="B58:C58"/>
    <mergeCell ref="C34:E34"/>
    <mergeCell ref="A2:B2"/>
    <mergeCell ref="C2:E2"/>
    <mergeCell ref="A3:B3"/>
    <mergeCell ref="A4:B4"/>
    <mergeCell ref="A5:E5"/>
    <mergeCell ref="A6:E6"/>
    <mergeCell ref="A7:E7"/>
    <mergeCell ref="A17:A18"/>
    <mergeCell ref="B17:B18"/>
    <mergeCell ref="C17:C18"/>
    <mergeCell ref="D17:E17"/>
  </mergeCells>
  <pageMargins left="0.42" right="0.21" top="0.21" bottom="0.3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bcpvkt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This MC</cp:lastModifiedBy>
  <cp:lastPrinted>2023-01-04T16:04:28Z</cp:lastPrinted>
  <dcterms:created xsi:type="dcterms:W3CDTF">2021-01-12T17:23:53Z</dcterms:created>
  <dcterms:modified xsi:type="dcterms:W3CDTF">2023-01-04T16:05:21Z</dcterms:modified>
</cp:coreProperties>
</file>